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105" yWindow="-105" windowWidth="20730" windowHeight="11760" tabRatio="644"/>
  </bookViews>
  <sheets>
    <sheet name="Programme delivery" sheetId="9" r:id="rId1"/>
    <sheet name="Org. Capacity" sheetId="15" r:id="rId2"/>
    <sheet name="Finance " sheetId="17" r:id="rId3"/>
    <sheet name="Scoring sheet" sheetId="16" r:id="rId4"/>
  </sheets>
  <definedNames>
    <definedName name="_xlnm._FilterDatabase" localSheetId="0" hidden="1">'Programme delivery'!$A$7:$K$36</definedName>
    <definedName name="_xlnm.Print_Area" localSheetId="2">'Finance '!$A$1:$I$19</definedName>
    <definedName name="_xlnm.Print_Area" localSheetId="1">'Org. Capacity'!$A$1:$G$18</definedName>
    <definedName name="_xlnm.Print_Area" localSheetId="3">'Scoring sheet'!$A$1:$H$18</definedName>
    <definedName name="_xlnm.Print_Titles" localSheetId="0">'Programme delivery'!$1:$4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5" i="15" l="1"/>
  <c r="D9" i="16" s="1"/>
  <c r="J37" i="9"/>
  <c r="F15" i="16" s="1"/>
  <c r="G15" i="16" l="1"/>
  <c r="G18" i="17"/>
  <c r="D10" i="16" s="1"/>
  <c r="E9" i="16"/>
  <c r="J38" i="9" l="1"/>
  <c r="F16" i="16" s="1"/>
  <c r="G16" i="16" l="1"/>
  <c r="F17" i="16"/>
  <c r="C10" i="16"/>
  <c r="E10" i="16" s="1"/>
  <c r="D15" i="16"/>
  <c r="E15" i="16" s="1"/>
  <c r="D16" i="16"/>
  <c r="E16" i="16" s="1"/>
  <c r="C17" i="16"/>
  <c r="E17" i="16" l="1"/>
  <c r="D17" i="16"/>
  <c r="H16" i="16"/>
  <c r="J39" i="9"/>
  <c r="G17" i="16"/>
  <c r="H15" i="16"/>
  <c r="H17" i="16" l="1"/>
</calcChain>
</file>

<file path=xl/sharedStrings.xml><?xml version="1.0" encoding="utf-8"?>
<sst xmlns="http://schemas.openxmlformats.org/spreadsheetml/2006/main" count="370" uniqueCount="347">
  <si>
    <t>Indicators</t>
  </si>
  <si>
    <t>Achievement</t>
  </si>
  <si>
    <t>Key Questions</t>
  </si>
  <si>
    <t>Remarks</t>
  </si>
  <si>
    <t>COMMODITIES</t>
  </si>
  <si>
    <t>ENABLING ENVIRONMENT</t>
  </si>
  <si>
    <t>Sl.No.</t>
  </si>
  <si>
    <t>Methodology to be adopted</t>
  </si>
  <si>
    <t>Score Resulted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</si>
  <si>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</si>
  <si>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</si>
  <si>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</si>
  <si>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</si>
  <si>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</si>
  <si>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</si>
  <si>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</si>
  <si>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</si>
  <si>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Bank Account</t>
  </si>
  <si>
    <t>Whether cash book maintained/entry made  on daily basis</t>
  </si>
  <si>
    <t>Verification of cash book and interview of accountant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</si>
  <si>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</si>
  <si>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</si>
  <si>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</si>
  <si>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</si>
  <si>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</si>
  <si>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</si>
  <si>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</si>
  <si>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</si>
  <si>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</si>
  <si>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</si>
  <si>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</si>
  <si>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</si>
  <si>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Score   Resulted                                  "0" for No "1" for Yes</t>
  </si>
  <si>
    <t>Mean of verification/observations</t>
  </si>
  <si>
    <t>Community response to the Program Services</t>
  </si>
  <si>
    <t>Advocacy meeting are  conducted without plan</t>
  </si>
  <si>
    <t xml:space="preserve">Advocacy meeting  conducted at all levels as per plan without proper documentation and follow up </t>
  </si>
  <si>
    <t xml:space="preserve"> </t>
  </si>
  <si>
    <t>Verification of registers, general treatment register, referral slips/register</t>
  </si>
  <si>
    <t>Job description given to each project staff</t>
  </si>
  <si>
    <t>Attendance/leave register maintained for the project staff</t>
  </si>
  <si>
    <t>Training registers/ induction training report</t>
  </si>
  <si>
    <t>The project Director attended atleast 80% all the monthly meetings of the TI project duing the year.</t>
  </si>
  <si>
    <t>Attendance of meeting registers and minutes of the meeting</t>
  </si>
  <si>
    <t xml:space="preserve">Assets purchased under project is codified/marked </t>
  </si>
  <si>
    <t>Assets register and purchase voucher (All the assets purchased under the project)</t>
  </si>
  <si>
    <t xml:space="preserve">Systems of booking keeping maintenance </t>
  </si>
  <si>
    <t xml:space="preserve">No stock out was reported.   But no buffer stock are maintained as part of tracking the stock. </t>
  </si>
  <si>
    <t>No stock-out of commodities during last one year reported and buffer stock is being maintained.</t>
  </si>
  <si>
    <t xml:space="preserve">Community perception on project services </t>
  </si>
  <si>
    <t>Ability of the project to involve stakeholders like police, civic officials, social development sector officials in addressing the issues relating to project services</t>
  </si>
  <si>
    <t>Participants are not sure of confidentiality norms being adhered at the project level</t>
  </si>
  <si>
    <t>Privacy in the clinic and information shared in the counseling sessions are maintained and not shared.</t>
  </si>
  <si>
    <t>Atleast 50% of the  participants are convinced with the project services</t>
  </si>
  <si>
    <t xml:space="preserve">51%- 75% participants are satisfied with the project services. </t>
  </si>
  <si>
    <t>ORW diaries, weekly staff meeting minutes, ORW movement plan/register</t>
  </si>
  <si>
    <t>More than 75% of the particiaptns are satsfied with privacy  and confidentiality at the project level.</t>
  </si>
  <si>
    <t>Atleast 75% of the participants are satsfied with privacy  and confidentiality at the project level.</t>
  </si>
  <si>
    <t xml:space="preserve">Outreach and micro plan in place and the same is used by ORW, counsellor / ANM and PE.  </t>
  </si>
  <si>
    <t xml:space="preserve">Identified HIV positive cases from HRG were linked to ART during the contract period </t>
  </si>
  <si>
    <t xml:space="preserve">Stock out of commodities were witnessed more than once during contract period.  </t>
  </si>
  <si>
    <t xml:space="preserve">Verfication of stock &amp; disttribution register and vouchers.                     </t>
  </si>
  <si>
    <t>Advocacy meeting held with key stakeholders at various level with plan.</t>
  </si>
  <si>
    <t xml:space="preserve">More than 75% or of the participants are satisfied with the project services.  </t>
  </si>
  <si>
    <t>MIS reports, Referral / clinic / STI registers, referral slips, Daily dairies of PE   / ORW</t>
  </si>
  <si>
    <t xml:space="preserve">Avalability of STI drugs, with a buffer stock management in place. </t>
  </si>
  <si>
    <t xml:space="preserve">All the three stake holders  have said that they involved in addressing the issues relating to project services.    </t>
  </si>
  <si>
    <t>Finance</t>
  </si>
  <si>
    <t>Particulars</t>
  </si>
  <si>
    <t>Max. Score</t>
  </si>
  <si>
    <t>No. of indicators Applicable for this  TI</t>
  </si>
  <si>
    <t>FGD with the 10-15 community members (suggested to conduct at the field).</t>
  </si>
  <si>
    <r>
      <rPr>
        <sz val="14"/>
        <rFont val="Calibri"/>
        <family val="2"/>
      </rPr>
      <t xml:space="preserve">Staff </t>
    </r>
    <r>
      <rPr>
        <sz val="14"/>
        <color indexed="8"/>
        <rFont val="Calibri"/>
        <family val="2"/>
      </rPr>
      <t>turnover witnessed in the project during the contract period.</t>
    </r>
  </si>
  <si>
    <t>Stage1</t>
  </si>
  <si>
    <t>Maximum no. of indicators</t>
  </si>
  <si>
    <t>Qualifying Marks</t>
  </si>
  <si>
    <t>Qualifying Percentage</t>
  </si>
  <si>
    <t>Program Delivery</t>
  </si>
  <si>
    <t xml:space="preserve">Weighted  Max. Score </t>
  </si>
  <si>
    <t xml:space="preserve">Percent  of Score derived </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</si>
  <si>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</si>
  <si>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</si>
  <si>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</si>
  <si>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</si>
  <si>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</si>
  <si>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</si>
  <si>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</si>
  <si>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</si>
  <si>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</si>
  <si>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</si>
  <si>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</si>
  <si>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</si>
  <si>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</si>
  <si>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Obtained</t>
  </si>
  <si>
    <t>Weightage Score from Program Delivery (calculated automatically from the evaluation sheet)</t>
  </si>
  <si>
    <t xml:space="preserve">Updated line list is available at the TI level but not used for tracking project services. </t>
  </si>
  <si>
    <t xml:space="preserve">Updated line list is available and used for tracking outreach level services only. </t>
  </si>
  <si>
    <t>Verification of project proposal, Peer monthly reports, ORW field diaries, master register/ other related documents.</t>
  </si>
  <si>
    <t>At least 30% of target  reached with counseling, DIC &amp; STI services  during the contract period</t>
  </si>
  <si>
    <t>Peer Diaries and peer monthly reports, ORW field diary/ICTC and master registers</t>
  </si>
  <si>
    <t xml:space="preserve"> 31-60% are contacted regularly and provided program services</t>
  </si>
  <si>
    <t>Atleast 30% of sessions planned by peers are attended by ORWs</t>
  </si>
  <si>
    <t>Atleast 40% of sessions planned by peers are attended by ORWs</t>
  </si>
  <si>
    <t>Atleast 50% of sessions planned by peers are attended by ORWs</t>
  </si>
  <si>
    <t xml:space="preserve">Atleast 20% of registered as reflected in master register  counselled by counsellor / ANM </t>
  </si>
  <si>
    <t xml:space="preserve">21-30% of registered as reflected in master register  counselled by counsellor / ANM </t>
  </si>
  <si>
    <t xml:space="preserve">Atleast more than 30% of registered as reflected in master register  counselled by counsellor / ANM </t>
  </si>
  <si>
    <t>No. of registered migrants tested for HIV</t>
  </si>
  <si>
    <t>Referral registers,referral slips and PE dairies and ICTC data. Reconcile with existing ICTC where referrals are made from TI. If it is mobile ICTC check the date of camp and reconcile with SACS</t>
  </si>
  <si>
    <t>20% are non traditional outlets</t>
  </si>
  <si>
    <t>30% are non traditional outlets.</t>
  </si>
  <si>
    <t>50% are non traditional outlets.</t>
  </si>
  <si>
    <t>Interview with peers to understand whether they are part of the programme since more than 6 months</t>
  </si>
  <si>
    <t>All project staff and PE positions have been filled as per project proposal</t>
  </si>
  <si>
    <t>All project staff do have written job description or available at NGO level. Interview one from each group of staffs and peer educators whether they have a workplan aligning with their job description and the project targets. Whether the staffs during interview are able to provide details of these workplan, what they have achieved and what are the challenges.</t>
  </si>
  <si>
    <t>Examine the attendance register is in use  /leave register available. Whether the number of leaves are in accordance with job description.</t>
  </si>
  <si>
    <t>Induction training to PE and other staff  has been completed by the project with support from SACS/ TSU/ STRC</t>
  </si>
  <si>
    <t>Interview with  ORWs and PEs. Verification of micro plans and outreach plans. Check at least 50% of the planned sites - whether the out reach activities, health camps, street plays are organised as per the plan during last 2 months</t>
  </si>
  <si>
    <t xml:space="preserve">Outreach and micro plan is not in place / or if in place but not in use. </t>
  </si>
  <si>
    <t xml:space="preserve">Outreach and micro plan in place and the same is used by ORW only.  </t>
  </si>
  <si>
    <t>31-60% of target reached with counseling, DIC &amp; STI services  during the contract period</t>
  </si>
  <si>
    <t>Above 60% of target reached with counseling, DIC &amp; STI services  during the contract period</t>
  </si>
  <si>
    <t>Percent of targeted high risk migrants  reached by the project (As per contract)</t>
  </si>
  <si>
    <t xml:space="preserve">ORW visiting the fields minimum 5 days in a week and providing supportive  supervision to all the PEs of his/her areas for effective delivery of project services by PEs.  Ensuring all the PEs have enough skills.Also check similarly regarding all ORWs. </t>
  </si>
  <si>
    <t>Migrants counselled by counsellor /ANM</t>
  </si>
  <si>
    <t>Percent of STI cases have to be followed up.  The ANM/Counselor to ensure that the follow up are happening through the ORWs/ Peer Educators</t>
  </si>
  <si>
    <t>Out of total identified migrants with suspected TB symptoms/ with HIV positive detected atleast 60% were linked to TB programme.</t>
  </si>
  <si>
    <t>Out of total identified migrants with suspected TB symptoms/ with HIV positive detected atleast 80% were linked to TB programme</t>
  </si>
  <si>
    <t>Out of total identified migrants with suspected TB symptoms/ with HIV positive detected all were linked to TB programme</t>
  </si>
  <si>
    <t>No. of migrants identified as HIV positive linked to ART centre  during the contract period.</t>
  </si>
  <si>
    <t>No. of times STI drugs, have been purchased during the contract period. Was there any stock-out of commodities reported during contract period.</t>
  </si>
  <si>
    <t>Verify the records and peer outreach plans. These peers are expected to be at least more than 6 months with the project</t>
  </si>
  <si>
    <t>At least 60% of the peers from the Stakeholders are more than 6 months</t>
  </si>
  <si>
    <t>61-80% of the peers from the source Stakeholders are more than 6 months</t>
  </si>
  <si>
    <t>More than 80% of the peers are from the Stakeholders are more than 6 months</t>
  </si>
  <si>
    <t>One to one interaction with atleast 6 stakeholders of the project. (suggested to conduct at the filed).</t>
  </si>
  <si>
    <t>Three stake holders  participated in addressing the issues relating to project services</t>
  </si>
  <si>
    <t xml:space="preserve">Four stake holders  have said S/he has involved in addressing the issues relating to project services. </t>
  </si>
  <si>
    <t>Migrants who had STI have been followed up</t>
  </si>
  <si>
    <t>All NGOs contracted has to appoint the staff within three months from signing/ renewal of contract.   Project proposal, appointment letters / staff attendance sheet during the last year (If a position has been vacated and not filled in within 2 months, give  "0" mark for this indicator.)</t>
  </si>
  <si>
    <t xml:space="preserve">Verification of outreach plan and micro plan. </t>
  </si>
  <si>
    <t>Mid-Media register/report, ORW planning sheet, financial documents related to mid-media activities available with NGO</t>
  </si>
  <si>
    <t>Stakeholders are not part of the planning process/ reports are not available/ financial documents are not tallying / not available</t>
  </si>
  <si>
    <t>Stakeholders are part of the planning process/ reports are not available or reports are available but no finance documents are not tallying /not available</t>
  </si>
  <si>
    <t>Stakeholders are part of the planning process, reports and financial documents tally as well as the feedback from the stakeholders corroborate the same.</t>
  </si>
  <si>
    <t>Whether the congregation events are organised by the project are well planned, stakeholders and migrants have been part of the events</t>
  </si>
  <si>
    <t>Event reports, related financial documents, discussion with stakeholders</t>
  </si>
  <si>
    <t>Congregation events were organised but those were not part of the festivals/events of the employers/migrants</t>
  </si>
  <si>
    <t>Congregation events reports / related financial documents are not available.</t>
  </si>
  <si>
    <t>Both event reports and financial documents are available. Stakeholder and migrants feedback corroborate with the event details and issues.</t>
  </si>
  <si>
    <t>Whether the outreach plan of existing Peers and ORWs during last 3 months indicate that the team is able to achieve 80% of their planned sessions and 50% of these sessions were linked with services</t>
  </si>
  <si>
    <t>5,000/10,000 in 12 months</t>
  </si>
  <si>
    <t>No. of migrants tested positive</t>
  </si>
  <si>
    <t>Observations based on NACO guidelines. Clinic,  PPP registers and payment registers to be verified. Payment is given only for doctors engaged in health camps and not for PP doctors</t>
  </si>
  <si>
    <t>At least 60% of the peers from the source States are more than 3 months</t>
  </si>
  <si>
    <t>61-80% of the peers from the source States are more than 3 months</t>
  </si>
  <si>
    <t>More than 80% of the peers are from the source States are more than 3 months</t>
  </si>
  <si>
    <t xml:space="preserve">Score </t>
  </si>
  <si>
    <t>Explanation for score</t>
  </si>
  <si>
    <t>Less than 60% of the released fund</t>
  </si>
  <si>
    <t>As per the approved budget or No but as per the approval from SACS.</t>
  </si>
  <si>
    <t>No as per the approval.</t>
  </si>
  <si>
    <t>Separate bank account in place for TI project in the project area</t>
  </si>
  <si>
    <t>No separate account</t>
  </si>
  <si>
    <t>Vouchers and bills are propoerly maintained and are all with approval.</t>
  </si>
  <si>
    <t>Inadeqaute and no approval from PD of the TI.</t>
  </si>
  <si>
    <t xml:space="preserve">Not in place. </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</si>
  <si>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</si>
  <si>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</si>
  <si>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</si>
  <si>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</si>
  <si>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</si>
  <si>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</si>
  <si>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No action from NGO side</t>
  </si>
  <si>
    <t xml:space="preserve">Compliance to SACS directions </t>
  </si>
  <si>
    <t xml:space="preserve">Whether NGO has complied to the audit observations </t>
  </si>
  <si>
    <t>Verify audit recommendation and action taken bassed on the report</t>
  </si>
  <si>
    <t>Pattern of expenditure</t>
  </si>
  <si>
    <t>Whether the expenditure is as per approved budget  in each head</t>
  </si>
  <si>
    <t>Verification of vouchers, approved budget, SOE, Bank book etc..</t>
  </si>
  <si>
    <t xml:space="preserve">What is the percentage of budget utilized against the release of fund on the proposed activities </t>
  </si>
  <si>
    <t>Verification of vouchers, SOE, Bank book etc..</t>
  </si>
  <si>
    <t xml:space="preserve">Whether a separate bank account maintained for the TI Project at the local bank </t>
  </si>
  <si>
    <t>Verification of bank book and other related documents</t>
  </si>
  <si>
    <t>All payments made with proper bills and vouchers and are in place with proper approval.</t>
  </si>
  <si>
    <t>Verification of vouchers and bills</t>
  </si>
  <si>
    <t>No cash transaction above Rs.5000/-</t>
  </si>
  <si>
    <t>Score   Resulted "0" for No "1" for Yes</t>
  </si>
  <si>
    <t>Mode of payment- cash payment is Rs.5000/- as per revised direction from NACO.</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</si>
  <si>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</si>
  <si>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</si>
  <si>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</si>
  <si>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Procurement  system in place</t>
  </si>
  <si>
    <t>No system in place.</t>
  </si>
  <si>
    <t>No. of Migrants who were tested positive/ on ART contacted at least once in 3 months - take average of last 3 months.</t>
  </si>
  <si>
    <t>At least 30% are contacted regularly and provided program services</t>
  </si>
  <si>
    <t>More than 60% are contacted regularly and provided program services.</t>
  </si>
  <si>
    <t xml:space="preserve">At least 35% of STI cases have been followed up. </t>
  </si>
  <si>
    <t xml:space="preserve">36-50% of STI cases have been followed up. </t>
  </si>
  <si>
    <t xml:space="preserve">Above 50% of STI cases have been followed up. </t>
  </si>
  <si>
    <t>Verify the condom stock register, make visit to at least 20% of the  out lets through random sampling.These outlets should have visibility, accessible by the migrants.</t>
  </si>
  <si>
    <t>FGD with 10-15 community members (suggested to conduct at the filed level).</t>
  </si>
  <si>
    <t>50% of the outreach sessions of all peer educators are to be supervised by the respective ORW</t>
  </si>
  <si>
    <t>20 sessions by each Peer Educators and 10 sessions by each ORW</t>
  </si>
  <si>
    <t>100% of STI cases need to be followed up</t>
  </si>
  <si>
    <t>100% of the migrants with suspected TB symptoms need to be linked to RNTCP</t>
  </si>
  <si>
    <t>100% of HIV positive migrants identified by the project</t>
  </si>
  <si>
    <t>No stock out for STI drug should happen</t>
  </si>
  <si>
    <t>5 in case of Tis with 10,000 migrants, 3 in case of 5,000 migrants</t>
  </si>
  <si>
    <t>Cash transaction for the amount more than Rs.5000/-</t>
  </si>
  <si>
    <t>Utilization should be of or above 60% against the release of fund  from SACS</t>
  </si>
  <si>
    <t>Vouchers are printed and machine numbered. Ledgers are maintained properly.</t>
  </si>
  <si>
    <t xml:space="preserve">Three quotations to be collected  </t>
  </si>
  <si>
    <t>Quotations are in place from three different parties and assessed.</t>
  </si>
  <si>
    <t>NGO has given adeqaute attention to audit recommendations and actions were taken</t>
  </si>
  <si>
    <t>Systems of Payment-Verification of Bills and Vouchers ( in case of book keeping is done by software, day wise prints of vouchers and ledgers should be available)</t>
  </si>
  <si>
    <t>What is the procurement system for purchase of drugs/needles and syringes/fixed assets</t>
  </si>
  <si>
    <r>
      <t xml:space="preserve">Out reach plan in place at project level and Micro plan available for each congregration point/hotspots of the peer educator. </t>
    </r>
    <r>
      <rPr>
        <b/>
        <sz val="14"/>
        <rFont val="Times New Roman"/>
        <family val="1"/>
      </rPr>
      <t>The volume, timing and day of out reach activities are clear to the team.</t>
    </r>
  </si>
  <si>
    <r>
      <t xml:space="preserve">DIC level meeting registers. PE / ORW dairies.Verify last three month registers. Meet at least 5 stakeholders and write details of their observations in all DIC sites in the </t>
    </r>
    <r>
      <rPr>
        <b/>
        <sz val="14"/>
        <rFont val="Times New Roman"/>
        <family val="1"/>
      </rPr>
      <t>qualitative reports</t>
    </r>
  </si>
  <si>
    <r>
      <t xml:space="preserve">Whether the mid-media activities conducted by TI NGO/IEC division has included stakeholders in the planning and migrants/stakeholders are able to provide feedback. </t>
    </r>
    <r>
      <rPr>
        <b/>
        <sz val="14"/>
        <rFont val="Times New Roman"/>
        <family val="1"/>
      </rPr>
      <t>In case no mid-media planning score is '0'</t>
    </r>
  </si>
  <si>
    <r>
      <t xml:space="preserve">Outreach plan, outreach diaries, honorarium sheet of the Peers ( peers are expected to be paid Rs.50/- per session they have conducted), service registers for DIC/Clinic/Counseling. </t>
    </r>
    <r>
      <rPr>
        <b/>
        <sz val="14"/>
        <rFont val="Times New Roman"/>
        <family val="1"/>
      </rPr>
      <t>Below 60% the score should be '0'</t>
    </r>
  </si>
  <si>
    <r>
      <t xml:space="preserve">At least 60% of the out reach planned are actually conducted by the team. If 50% of these sessions are not linked to service, </t>
    </r>
    <r>
      <rPr>
        <b/>
        <sz val="14"/>
        <rFont val="Times New Roman"/>
        <family val="1"/>
      </rPr>
      <t>the score should be '0'</t>
    </r>
  </si>
  <si>
    <r>
      <t xml:space="preserve">At least 70% of the out reach planned are actually conducted by the team. If 50% of these sessions are not linked to service, </t>
    </r>
    <r>
      <rPr>
        <b/>
        <sz val="14"/>
        <rFont val="Times New Roman"/>
        <family val="1"/>
      </rPr>
      <t>the score should be '0'</t>
    </r>
  </si>
  <si>
    <r>
      <t xml:space="preserve">At least 80% of the out reach planned are actually conducted by the team. If 50% of these sessions are not linked to service, </t>
    </r>
    <r>
      <rPr>
        <b/>
        <sz val="14"/>
        <rFont val="Times New Roman"/>
        <family val="1"/>
      </rPr>
      <t>the score should be '0'</t>
    </r>
  </si>
  <si>
    <r>
      <t xml:space="preserve">Established health camp approach and any other linkages developed with government clinic and PP doctors. </t>
    </r>
    <r>
      <rPr>
        <b/>
        <sz val="14"/>
        <rFont val="Times New Roman"/>
        <family val="1"/>
      </rPr>
      <t>Verify the registers of PP doctors/ govt. STI services whether migrants are accessing services.</t>
    </r>
  </si>
  <si>
    <t>Sl.         No.</t>
  </si>
  <si>
    <t>Out of total atleast 40% were linked to  ART.</t>
  </si>
  <si>
    <t>Out of total atleast 41-50% were linked to  ART.</t>
  </si>
  <si>
    <t xml:space="preserve">More than 50% were linked to  ART </t>
  </si>
  <si>
    <t>TOTAL SCORE</t>
  </si>
  <si>
    <t>Name of the TI NGO:</t>
  </si>
  <si>
    <t>State:                                                                         District:</t>
  </si>
  <si>
    <t>Calculation of score for stage 2</t>
  </si>
  <si>
    <t>Actual Marks ( calculated automatically from the evaluation sheet)</t>
  </si>
  <si>
    <t>State:                                              District:</t>
  </si>
  <si>
    <t>S.No.</t>
  </si>
  <si>
    <t>S. No.</t>
  </si>
  <si>
    <t>3 activities in case of TIs for 5000 migrants and 6 acitivity in case of TIs for 10,000 migrants)</t>
  </si>
  <si>
    <t>One time per quarter for migrant TIs covering 5,000 and 2 times per quarter for migrant TI covering 10000 migrants</t>
  </si>
  <si>
    <t>25 health camps per month or 60 hours  of health per month conducted</t>
  </si>
  <si>
    <t>At least 40% of total health camps or 24 hours of health camps conducted</t>
  </si>
  <si>
    <t>At least 41-60% of total health camps or 25-36 hours of health camps conducted</t>
  </si>
  <si>
    <t>More than 60% of total health camps or 36 hours of health camps conducted</t>
  </si>
  <si>
    <t>All cases referred to ICTC for HIV testing are counselled by the counsellor</t>
  </si>
  <si>
    <t xml:space="preserve">All  migrants referred for HIV testing needs to be counselled. </t>
  </si>
  <si>
    <t>Counseling registers ,Master register &amp; referral register</t>
  </si>
  <si>
    <t xml:space="preserve">Atleast 20% of the migrants tested for HIV </t>
  </si>
  <si>
    <t xml:space="preserve">Atleast 21-30% of the migrants  tested for HIV </t>
  </si>
  <si>
    <t>Above 30% of the migrants tested for HIV.</t>
  </si>
  <si>
    <t>Minimum 30 outlets for TI less than 10000 target and minimum 50 outlets for Tis with 10000 ot aboe targets</t>
  </si>
  <si>
    <t>Number of Peers from Source States (expected 40% of 14 peers (where target is 10000) and of  7 peers (where target is 5000) are from source states</t>
  </si>
  <si>
    <t xml:space="preserve">Are the community members satisfied with the available services and services offered meet their demands.
</t>
  </si>
  <si>
    <t>4 in case of Tis with 10,000 migrants, 2 in case of 5,000 migrants</t>
  </si>
  <si>
    <t>No. of DIC as per the budget are functional and activities are conducted</t>
  </si>
  <si>
    <t>Every month PE/ORW /Counsellor should conduct outreach session/ meetings/ counselling at the DIC with the migrants, hold health camps and registering them.</t>
  </si>
  <si>
    <t>DIC are establised as per target.</t>
  </si>
  <si>
    <t>DIC are established and all are functional as per norms.</t>
  </si>
  <si>
    <t>DIC are establised but not functionals as per norms.</t>
  </si>
  <si>
    <t xml:space="preserve">Whether the M&amp;E officer cum Accountant is able to give an analysis of registered migrants? </t>
  </si>
  <si>
    <t xml:space="preserve">Verify the master register, link the entries with DIC, Counseling and STI treatment /Clinic service record register and tracking systems.  </t>
  </si>
  <si>
    <t>No. of congregation points mentioned in the proposal or quarterly microplan prepared by the TI</t>
  </si>
  <si>
    <t>Number of high risk migrants covered during the last 1 year. The same need to be evaluated against the target of 5000/10000/12000 high risk migrants</t>
  </si>
  <si>
    <t>25 Health camp or 60 hours of health camps conduted per r month; linkages with government and PP clinics developed over the last 3 months.Take the average of last three months.</t>
  </si>
  <si>
    <r>
      <t>Number of outlets established (30 outlet for &lt;10000 target &amp; 50 outlet for</t>
    </r>
    <r>
      <rPr>
        <sz val="14"/>
        <rFont val="Calibri"/>
        <family val="2"/>
      </rPr>
      <t>≥</t>
    </r>
    <r>
      <rPr>
        <sz val="14"/>
        <rFont val="Times New Roman"/>
        <family val="1"/>
      </rPr>
      <t>10000 target) of which 50% are non-traditional outlets.</t>
    </r>
  </si>
  <si>
    <t xml:space="preserve">Key Questions </t>
  </si>
  <si>
    <t>Actual Score Obtained</t>
  </si>
  <si>
    <t>Peer Educator turnover witnessed in the project during the contract period</t>
  </si>
  <si>
    <t>Ratio of peer educators ( A total 15 peer educatos in case of interventions targeting 10,000-12,000 migrants and 8 peer educators in case of interventions targeting 5,000-10,000 migrants). At least 40% of the peer educators should be from the source States, 30% are from the contractors, brokers.</t>
  </si>
  <si>
    <t>These peer educator ratio is maintained for at least 6 months. The evaluation team should meet at least 50% of the peer educators in the field and verify their engagement with the project for more than 6 months. If  the ratio is either not being maintained by the project, or if the ratio is there but the peer educators are less than 6 months - GIVE '0' mark in this indicator</t>
  </si>
  <si>
    <t xml:space="preserve">Ratio of ORWs A total 5 ORWs in case of interventions targeting 10,000-12,000 migrants and 2 ORWs in case of interventions targeting 5,000-10,000 migrants). </t>
  </si>
  <si>
    <t>These ORWs are aware of their roles and responsibilities. The ORWs are given geographic responsibilities. Their records maintain that they supervise 50% of the sessions performed by the peer educators under them during field visits. If either of these indicators are not available, GIVE '0' mark in this indicator</t>
  </si>
  <si>
    <t>TI Evaluation Tool ( Destination Migrant Interventions) 2019-20</t>
  </si>
  <si>
    <r>
      <t xml:space="preserve">Listing of registered high risk migrants (that is migrants who have been resgistered in DIC register, who have been counseled, who have been treated for STI/accssed services  in the health camps) are available and individual tracking is in place for services. </t>
    </r>
    <r>
      <rPr>
        <b/>
        <sz val="14"/>
        <rFont val="Times New Roman"/>
        <family val="1"/>
      </rPr>
      <t>It is expected that the project will reach out 5,000/10,000 ( as the case may be) individual migrants  in a project year (in 12 months) as proposed in the proposal</t>
    </r>
  </si>
  <si>
    <t xml:space="preserve">Updated line list is available and used for tracking all the project level services (includes  ICTC referrals ,ART uptake, source States).  </t>
  </si>
  <si>
    <t>Follow up of migrants tested HIV positive/ linked ART (100% is expected to be linked to ART among the positives ever detected by the project)</t>
  </si>
  <si>
    <t>Migrants covered in the DIC. It is expected that in addition to office cum DIC one more DIC for 5000 TI and 2 more DIC for 10000 DIC are functinal and activities are conducted in the DIC.</t>
  </si>
  <si>
    <t>Number of mid-media activities conducted during last 3 months (3 activities in case of TIs for 5000 migrants and 6 acitivity in case of TIs for 10,000 migrants). The contents of the mid-media activity conducted by TI/ IEC division should focus on issues related to migration and HIV, should include stakeholders in planning process.</t>
  </si>
  <si>
    <t>Congregation events are organised by the project (One time per quarter for migrant TIs covering 5,000 and 2 times per quarter for migrant TI covering 10000 migrants). These events should be in line with festivals organised by the migrants/ employers and discusses issues related to migration and HIV</t>
  </si>
  <si>
    <r>
      <t xml:space="preserve">Field visit by ORWs (Each ORW is expected to attend 50% of the out reach sessions of the peer educators under them). The ORWs are expected to record their observations, provide support to Peers. </t>
    </r>
    <r>
      <rPr>
        <b/>
        <sz val="14"/>
        <rFont val="Times New Roman"/>
        <family val="1"/>
      </rPr>
      <t>If the records maintained by 3 ORWs is not updated, mark '0' (Zero)</t>
    </r>
  </si>
  <si>
    <t>Number of sessions organised by the ORWs/Peer Educators during last 3 months (average to be taken for last 3 months). Per month each Peer is expected to conduct 20 sessions and ORW is expected to conduct 10 sessions. Each project should ensure that at least 80% of the planned sessions are actually conducted and 50% of them are linked with services of either DIC/Clinic/Counseling</t>
  </si>
  <si>
    <t>Condom outlets established by TI (the out lets are expected to be identified by the project and further the same need to be managed by SMO in case the same is a SMO district. In case the district is not covered by SMO, the activities are to be done by TI from the revolving funds)</t>
  </si>
  <si>
    <t>Identified cases from migrants were linked for TB to DOT centre (NTEP) during the contract period. It is expected that all migrants who have been detected positive need to be linked to TB programme or migrants who come with suspected TB symptoms of weight loss, evening rise of fever, cough more than 2 weeks etc.</t>
  </si>
  <si>
    <t>Advocacy meeting with key stakeholders (employers, contractors, supervisors, mess managers, brokers, migrant leaders etc. who are related to migrants and their employment)</t>
  </si>
  <si>
    <r>
      <t xml:space="preserve">Number of stakeholders (labour contractors, brokers, gatekeepers) are part of peer profile. </t>
    </r>
    <r>
      <rPr>
        <b/>
        <sz val="14"/>
        <rFont val="Times New Roman"/>
        <family val="1"/>
      </rPr>
      <t>(Expected 30% of total peer and these are other than peers from the source states).</t>
    </r>
    <r>
      <rPr>
        <sz val="14"/>
        <rFont val="Times New Roman"/>
        <family val="1"/>
      </rPr>
      <t xml:space="preserve"> Atleast 5 peers (where target is 10,000), 2 (where target is 5000) are from stakeholders.</t>
    </r>
  </si>
  <si>
    <t>The PFMS portal is active</t>
  </si>
  <si>
    <t>All the payments to the staff and vendors are done through the PFMS portal and advice is keept.</t>
  </si>
  <si>
    <t>PFMS portal is used for all transactions</t>
  </si>
  <si>
    <t>PFMS portal is not used for  of transactions</t>
  </si>
  <si>
    <t xml:space="preserve">Percent of migrants screened/tested for HIV through CBS/ICTC  </t>
  </si>
  <si>
    <t xml:space="preserve">Payment slips/PE diaries/ORW diaries (If there is more than 20%  PEs during the contract period then this indicator will be awarded '0'). If the replacement for a position is not done within two months should also be awarded "0". </t>
  </si>
  <si>
    <t xml:space="preserve">Attendance sheets /appointment letters. (If there is more than 40%  of project staff have resigned  during the year then this indicator will be awarded '0'). If the replacement for a position is not done within two months should also be awarded "0". </t>
  </si>
  <si>
    <t>State: Chandigarh                                                               District: Chandigarh</t>
  </si>
  <si>
    <t>sa</t>
  </si>
  <si>
    <t xml:space="preserve">Updated List is not avilable in the TI project. </t>
  </si>
  <si>
    <t xml:space="preserve">Out reach plan is in place but no micor plan is prepared and not used for out reach planing. </t>
  </si>
  <si>
    <t xml:space="preserve">Againstn the target of 15000 TI  reached the 10658 high risk migrants (71.1%) </t>
  </si>
  <si>
    <t xml:space="preserve">out of the 28 HIV potive 27 are regularly followed up and linked to ART Centres and provided services </t>
  </si>
  <si>
    <t>As per the budget 2 DIC has been sanctioned and established by the TI. DIC are operational. However, the ORW registered high migrants at convergence points and other hot spots, which were also included in the DIC. Stakeholder involvement is very limited. 4577 migrants has been regisrted through DIC</t>
  </si>
  <si>
    <t>Peer educators have planned sessions. During the 12-month evaluation period, the ORW attended only 864 sessions. There are no records that indicate their supervision. ORW Weekly attended two to three peer educator sessions on average, accounting for approximately 30% of the total sessions.</t>
  </si>
  <si>
    <t>4 (8)</t>
  </si>
  <si>
    <t xml:space="preserve">In last three months 4 mid media activties conducted by the TI and 8 stakeholders partcipated as a community. Their presernce in planning is not visible. No such documentsion is avilable in the TI office </t>
  </si>
  <si>
    <t xml:space="preserve">The TI organises 8 Congregation events in conjunction with the festivals. These events were attended by 497 migrants </t>
  </si>
  <si>
    <t>The ORW conducted approximately 97% of the planned out reach sessions, with more than 80% of these sessions being linked to services.</t>
  </si>
  <si>
    <t>20 Health camps were organised by the TI</t>
  </si>
  <si>
    <t>All the STI Pateinsts (103 ) have been followed by the TI</t>
  </si>
  <si>
    <t>CBS(2580)
ICTC(3639)
=6219</t>
  </si>
  <si>
    <t>Almost 42% of the migrants have been tested, either through CBS or ICTC.</t>
  </si>
  <si>
    <t xml:space="preserve">Nearly 44% of the migrants has been counselled by the counselor. </t>
  </si>
  <si>
    <t>Out of the 28 HIV-positive people, 27 are regularly followed up on and linked to ART centres and services.</t>
  </si>
  <si>
    <t xml:space="preserve">No stock-out of commodities during last one year reported and buffer stock is being maintained. As on date (1.3.2023) 18 Kits are available in the TI. </t>
  </si>
  <si>
    <t>TI has 62 condom outlets, all of which are non traditional</t>
  </si>
  <si>
    <t>Only one case has been identified and linked to a DOT centre.</t>
  </si>
  <si>
    <t xml:space="preserve">All the peers aref rom source state are more than 3 months. </t>
  </si>
  <si>
    <t xml:space="preserve">out of 15 only 2 stakeholders are par of peer profile </t>
  </si>
  <si>
    <t>Only two stakeholders were involved in addressing project service issues.</t>
  </si>
  <si>
    <t>All project staff (Project Manager, M&amp;E Officer, Counselor and 6 ORWs) are in position. The appointment letters are issued to each staff member and renewed after the completion of one year. The project staff maintains the attendance (daily) as well as leave record.</t>
  </si>
  <si>
    <t xml:space="preserve">During the evaluation period (September, 2021 to October, 2022),  two Project Managers, three M&amp;E Officer and three ORWs resigned. The current PM joined on 15th December, 2021. The post was not advertised and the interview was held online.  </t>
  </si>
  <si>
    <t xml:space="preserve">The project involves 15 peer educators and all are enrolled. Turnover among PEs was found to be 40%. </t>
  </si>
  <si>
    <t xml:space="preserve">The PE to target ratio is 1:1000 migrants. The evaluation team could meet 12 out of 15 PEs and 10 out of them are fully engaged in the project during the evaluation period (September, 2021 to October, 2022). The average age of the peer educators is 40 years. More than 60% belonged to the states of UP and Bihar. Other states include Himachal Pradesh, Haryana and Punjab. </t>
  </si>
  <si>
    <t xml:space="preserve">All 6 sanctioned posts of ORWs are filled. Each ORW is given the target to reach 2500 migrants. All ORWS are aware of their jobs and responsibilities and oversee more than 70% of the sessions conducted by their respective PEs. </t>
  </si>
  <si>
    <t xml:space="preserve">A copy of duties and responsibilities is given to each staff member (Project Manager, M&amp;E officer, Counselor and ORWs)  during their appointment and are also enclosed in their respective personal files (record checked). However, the job description is not displayed in the field office premises. </t>
  </si>
  <si>
    <t xml:space="preserve">Registers for attendance is kept up to date. Every staff member is allowed one leave every month. If a leave of absence is not used within a month, it is carried over to the following month. There is no separate register for leave. The leave forms are enclosed in a file but the record is maintained online in the TCI dashboard. </t>
  </si>
  <si>
    <t xml:space="preserve">Record of 7 trainings was available from the training register during the evaluation period (2 induction trainings; 2 in-house trainings; 1 training on STI/RTI management; 1 on VDRL testing and 1 on counselling). 6-7 PEs have not received induction trainings from the SACS office. They have received only in-house trainings. </t>
  </si>
  <si>
    <t xml:space="preserve">Monthly meeting is conducted regularly in the presence of the Programme Officer. The meeting register is maintained and the minutes are also verified by the Project Director (without stamp). </t>
  </si>
  <si>
    <t xml:space="preserve">All assets purchased in the project are codifed and the assets register is maintained and updated regularly. </t>
  </si>
  <si>
    <t>Budget Utilised in 2021-22 is 85%  and In 2022-23 till Sep. 2022 is 88%.</t>
  </si>
  <si>
    <t>All the expenditure done as per approved budget.</t>
  </si>
  <si>
    <t>There was a separate account of TI in State bank of India, Daria Branch but it is closed now and CNA account opening  is in process.</t>
  </si>
  <si>
    <t>All vouchers / bills are not even in serial order but there are double vouchers are against 1 particular bill.</t>
  </si>
  <si>
    <t>No Cash transaction done above Rs. 5000/-</t>
  </si>
  <si>
    <t>Vouches are Printed and Machine numbered and Ledger book is maintained by Accountant.</t>
  </si>
  <si>
    <t>Cash book is updated  but there are many errors in it.</t>
  </si>
  <si>
    <t>SOEs are submitted on time to SACS and maintained in proper manner.</t>
  </si>
  <si>
    <t>Nil and Negligible mismatch found.</t>
  </si>
  <si>
    <t>Action taken report on audit recommendations is submitted on time.</t>
  </si>
  <si>
    <t>All payements / Transactions done through PFMS and printed advices were enclosed with vouchers and bills.</t>
  </si>
  <si>
    <t>Quotation file present in TI Office and comparative statement is in place to purchanse any medicine / fixed asset etc.</t>
  </si>
  <si>
    <t>1. Voucher no. 1112 and 1122 are made against one particular expenditure.                               2. Expenditure of Rs. 1555 are booked twice. First against Voucher no. 1113+ 1114+1115+1116 and then again booked against voucher no.1124.</t>
  </si>
  <si>
    <t>It Is advisable to mention proper Cash book Folio no. mentioned in ledger book.</t>
  </si>
  <si>
    <t xml:space="preserve">There is duplicacy to book same expenditure against 2 different vouchers.                                      Missing voucher no. 1162 to 1174  in Cash book. </t>
  </si>
  <si>
    <t>Name of the Evaluator: Dr Sukhbir Singh, Dr Nidhi Jaswal and Ms. Bhawna Saini</t>
  </si>
  <si>
    <t xml:space="preserve">Name of the TI NGO:TCI Migrant </t>
  </si>
  <si>
    <t>Chandigarh</t>
  </si>
  <si>
    <t>Name of the TI NGO: TCI Migrant</t>
  </si>
  <si>
    <t>Name of the NGO:TCI Migrant</t>
  </si>
  <si>
    <t>District:Chandigarh</t>
  </si>
  <si>
    <t xml:space="preserve"> TI - ANNUAL EVALUATION (Destination Migrants)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</si>
</sst>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color theme="1"/>
      <name val="Calibri"/>
      <family val="2"/>
      <scheme val="minor"/>
    </font>
    <font>
      <b/>
      <sz val="14"/>
      <color indexed="8"/>
      <name val="Calibri"/>
      <family val="2"/>
    </font>
    <font>
      <sz val="14"/>
      <color indexed="8"/>
      <name val="Calibri"/>
      <family val="2"/>
    </font>
    <font>
      <b/>
      <sz val="14"/>
      <name val="Times New Roman"/>
      <family val="1"/>
    </font>
    <font>
      <sz val="14"/>
      <name val="Calibri"/>
      <family val="2"/>
    </font>
    <font>
      <b/>
      <sz val="12"/>
      <color indexed="8"/>
      <name val="Calibri"/>
      <family val="2"/>
    </font>
    <font>
      <sz val="12"/>
      <name val="Calibri"/>
      <family val="2"/>
    </font>
    <font>
      <b/>
      <sz val="16"/>
      <name val="Times New Roman"/>
      <family val="1"/>
    </font>
    <font>
      <sz val="14"/>
      <name val="Times New Roman"/>
      <family val="1"/>
    </font>
    <font>
      <b/>
      <sz val="11"/>
      <color theme="1"/>
      <name val="Calibri"/>
      <family val="2"/>
      <scheme val="minor"/>
    </font>
    <font>
      <sz val="12"/>
      <color theme="1"/>
      <name val="Calibri"/>
      <family val="2"/>
      <scheme val="minor"/>
    </font>
    <font>
      <sz val="14"/>
      <color theme="1"/>
      <name val="Calibri"/>
      <family val="2"/>
      <scheme val="minor"/>
    </font>
    <font>
      <sz val="14"/>
      <color theme="1"/>
      <name val="Calibri"/>
      <family val="2"/>
    </font>
    <font>
      <sz val="14"/>
      <name val="Calibri"/>
      <family val="2"/>
      <scheme val="minor"/>
    </font>
    <font>
      <sz val="11"/>
      <name val="Calibri"/>
      <family val="2"/>
      <scheme val="minor"/>
    </font>
    <font>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8"/>
      <name val="Calibri"/>
      <family val="2"/>
      <scheme val="minor"/>
    </font>
    <font>
      <sz val="18"/>
      <color theme="1"/>
      <name val="Calibri"/>
      <family val="2"/>
      <scheme val="minor"/>
    </font>
    <font>
      <b/>
      <sz val="18"/>
      <color theme="3" tint="-0.249977111117893"/>
      <name val="Calibri"/>
      <family val="2"/>
    </font>
    <font>
      <b/>
      <u/>
      <sz val="18"/>
      <color theme="1"/>
      <name val="Calibri"/>
      <family val="2"/>
      <scheme val="minor"/>
    </font>
    <font>
      <b/>
      <sz val="11"/>
      <name val="Calibri"/>
      <family val="2"/>
      <scheme val="minor"/>
    </font>
    <font>
      <b/>
      <u/>
      <sz val="20"/>
      <name val="Times New Roman"/>
      <family val="1"/>
    </font>
    <font>
      <b/>
      <sz val="16"/>
      <name val="Calibri"/>
      <family val="2"/>
      <scheme val="minor"/>
    </font>
    <font>
      <b/>
      <sz val="12"/>
      <name val="Times New Roman"/>
      <family val="1"/>
    </font>
    <font>
      <b/>
      <sz val="12"/>
      <color theme="1"/>
      <name val="Times New Roman"/>
      <family val="1"/>
    </font>
    <font>
      <b/>
      <sz val="12"/>
      <name val="Calibri"/>
      <family val="2"/>
      <scheme val="minor"/>
    </font>
    <font>
      <b/>
      <sz val="12"/>
      <color theme="3"/>
      <name val="Calibri"/>
      <family val="2"/>
      <scheme val="minor"/>
    </font>
  </fonts>
  <fills count="13">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1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63">
    <xf numFmtId="0" fontId="0" fillId="0" borderId="0" xfId="0"/>
    <xf numFmtId="0" fontId="0" fillId="0" borderId="1" xfId="0" applyBorder="1"/>
    <xf numFmtId="0" fontId="0" fillId="0" borderId="2" xfId="0" applyBorder="1"/>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wrapText="1"/>
    </xf>
    <xf numFmtId="164" fontId="0" fillId="0" borderId="2" xfId="0" applyNumberFormat="1" applyBorder="1"/>
    <xf numFmtId="164" fontId="9" fillId="3" borderId="2" xfId="0" applyNumberFormat="1" applyFont="1" applyFill="1" applyBorder="1" applyAlignment="1">
      <alignment horizontal="center" vertical="center" wrapText="1"/>
    </xf>
    <xf numFmtId="0" fontId="1" fillId="4" borderId="2" xfId="0" applyFont="1" applyFill="1" applyBorder="1" applyAlignment="1">
      <alignment horizontal="left" vertical="center" wrapText="1"/>
    </xf>
    <xf numFmtId="0" fontId="11" fillId="0" borderId="2" xfId="0" applyFont="1" applyBorder="1" applyAlignment="1" applyProtection="1">
      <alignment horizontal="center" vertical="top" wrapText="1"/>
      <protection locked="0"/>
    </xf>
    <xf numFmtId="0" fontId="11" fillId="0" borderId="2" xfId="0" applyFont="1" applyBorder="1" applyAlignment="1" applyProtection="1">
      <alignment horizontal="center" vertical="top"/>
      <protection locked="0"/>
    </xf>
    <xf numFmtId="0" fontId="12" fillId="0" borderId="2" xfId="0" applyFont="1" applyBorder="1" applyAlignment="1">
      <alignment vertical="top" wrapText="1"/>
    </xf>
    <xf numFmtId="0" fontId="11" fillId="0" borderId="2" xfId="0" applyFont="1" applyBorder="1" applyAlignment="1">
      <alignment horizontal="justify" vertical="top"/>
    </xf>
    <xf numFmtId="0" fontId="13" fillId="0" borderId="2" xfId="0" applyFont="1" applyBorder="1" applyAlignment="1">
      <alignment horizontal="justify" vertical="top"/>
    </xf>
    <xf numFmtId="0" fontId="6" fillId="0" borderId="2" xfId="0" applyFont="1" applyBorder="1" applyAlignment="1">
      <alignment horizontal="left" vertical="top" wrapText="1"/>
    </xf>
    <xf numFmtId="0" fontId="14" fillId="0" borderId="2" xfId="0" applyFont="1" applyBorder="1" applyAlignment="1">
      <alignment horizontal="left" vertical="top" wrapText="1"/>
    </xf>
    <xf numFmtId="0" fontId="15" fillId="0" borderId="2" xfId="0" applyFont="1" applyBorder="1" applyAlignment="1">
      <alignment horizontal="left" vertical="top" wrapText="1"/>
    </xf>
    <xf numFmtId="0" fontId="3" fillId="5" borderId="2" xfId="0" applyFont="1" applyFill="1" applyBorder="1" applyAlignment="1">
      <alignment horizontal="center" vertical="center" wrapText="1"/>
    </xf>
    <xf numFmtId="0" fontId="11" fillId="0" borderId="0" xfId="0" applyFont="1" applyAlignment="1">
      <alignment wrapText="1"/>
    </xf>
    <xf numFmtId="0" fontId="8" fillId="0" borderId="2" xfId="0" applyFont="1" applyBorder="1" applyAlignment="1" applyProtection="1">
      <alignment horizontal="left" vertical="top" wrapText="1"/>
      <protection locked="0"/>
    </xf>
    <xf numFmtId="0" fontId="13" fillId="8" borderId="0" xfId="0" applyFont="1" applyFill="1" applyAlignment="1">
      <alignment wrapText="1"/>
    </xf>
    <xf numFmtId="0" fontId="3" fillId="2" borderId="2" xfId="0" applyFont="1" applyFill="1" applyBorder="1" applyAlignment="1">
      <alignment horizontal="left" vertical="top" wrapText="1"/>
    </xf>
    <xf numFmtId="0" fontId="3" fillId="0" borderId="2" xfId="0" applyFont="1" applyBorder="1" applyAlignment="1">
      <alignment horizontal="left" vertical="top" wrapText="1"/>
    </xf>
    <xf numFmtId="0" fontId="8" fillId="0" borderId="2" xfId="0" applyFont="1" applyBorder="1" applyAlignment="1">
      <alignment horizontal="left" vertical="top" wrapText="1"/>
    </xf>
    <xf numFmtId="0" fontId="8" fillId="9" borderId="2" xfId="0" applyFont="1" applyFill="1" applyBorder="1" applyAlignment="1">
      <alignment horizontal="left" vertical="top" wrapText="1"/>
    </xf>
    <xf numFmtId="0" fontId="3" fillId="9" borderId="3" xfId="0" applyFont="1" applyFill="1" applyBorder="1" applyAlignment="1">
      <alignment horizontal="left" vertical="top" wrapText="1"/>
    </xf>
    <xf numFmtId="0" fontId="8" fillId="9" borderId="3" xfId="0" applyFont="1" applyFill="1" applyBorder="1" applyAlignment="1">
      <alignment vertical="top" wrapText="1"/>
    </xf>
    <xf numFmtId="0" fontId="8" fillId="9" borderId="2" xfId="0" applyFont="1" applyFill="1" applyBorder="1" applyAlignment="1" applyProtection="1">
      <alignment horizontal="left" vertical="top" wrapText="1"/>
      <protection locked="0"/>
    </xf>
    <xf numFmtId="0" fontId="19" fillId="10" borderId="7" xfId="0" applyFont="1" applyFill="1" applyBorder="1" applyAlignment="1">
      <alignment vertical="top" wrapText="1"/>
    </xf>
    <xf numFmtId="0" fontId="19" fillId="10" borderId="8" xfId="0" applyFont="1" applyFill="1" applyBorder="1" applyAlignment="1">
      <alignment vertical="top" wrapText="1"/>
    </xf>
    <xf numFmtId="0" fontId="1" fillId="4" borderId="2" xfId="0" applyFont="1" applyFill="1" applyBorder="1" applyAlignment="1">
      <alignment horizontal="center" vertical="center"/>
    </xf>
    <xf numFmtId="0" fontId="1" fillId="4" borderId="2" xfId="0" applyFont="1" applyFill="1" applyBorder="1" applyAlignment="1">
      <alignment horizontal="center" vertical="center" wrapText="1"/>
    </xf>
    <xf numFmtId="0" fontId="18" fillId="0" borderId="2" xfId="0" applyFont="1" applyBorder="1" applyAlignment="1">
      <alignment horizontal="left" vertical="top"/>
    </xf>
    <xf numFmtId="0" fontId="20" fillId="0" borderId="2" xfId="0" applyFont="1" applyBorder="1" applyAlignment="1">
      <alignment horizontal="center" vertical="center"/>
    </xf>
    <xf numFmtId="0" fontId="18" fillId="8" borderId="8" xfId="0" applyFont="1" applyFill="1" applyBorder="1"/>
    <xf numFmtId="0" fontId="20" fillId="8" borderId="2" xfId="0" applyFont="1" applyFill="1" applyBorder="1" applyAlignment="1">
      <alignment horizontal="center" vertical="center"/>
    </xf>
    <xf numFmtId="0" fontId="19" fillId="10" borderId="1" xfId="0" applyFont="1" applyFill="1" applyBorder="1" applyAlignment="1" applyProtection="1">
      <alignment vertical="top" wrapText="1"/>
      <protection locked="0"/>
    </xf>
    <xf numFmtId="0" fontId="19" fillId="10" borderId="7" xfId="0" applyFont="1" applyFill="1" applyBorder="1" applyAlignment="1" applyProtection="1">
      <alignment vertical="top" wrapText="1"/>
      <protection locked="0"/>
    </xf>
    <xf numFmtId="0" fontId="8" fillId="9" borderId="3" xfId="0" applyFont="1" applyFill="1" applyBorder="1" applyAlignment="1" applyProtection="1">
      <alignment vertical="top" wrapText="1"/>
      <protection locked="0"/>
    </xf>
    <xf numFmtId="0" fontId="3" fillId="9" borderId="2" xfId="0" applyFont="1" applyFill="1" applyBorder="1" applyAlignment="1" applyProtection="1">
      <alignment horizontal="left" vertical="top" wrapText="1"/>
      <protection locked="0"/>
    </xf>
    <xf numFmtId="0" fontId="9" fillId="6" borderId="2" xfId="0" applyFont="1" applyFill="1" applyBorder="1" applyAlignment="1">
      <alignment vertical="top" wrapText="1"/>
    </xf>
    <xf numFmtId="0" fontId="3" fillId="9" borderId="2" xfId="0" applyFont="1" applyFill="1" applyBorder="1" applyAlignment="1">
      <alignment horizontal="left" vertical="top" wrapText="1"/>
    </xf>
    <xf numFmtId="0" fontId="15" fillId="0" borderId="0" xfId="0" applyFont="1" applyAlignment="1">
      <alignment wrapText="1"/>
    </xf>
    <xf numFmtId="0" fontId="14" fillId="0" borderId="0" xfId="0" applyFont="1"/>
    <xf numFmtId="0" fontId="13" fillId="0" borderId="0" xfId="0" applyFont="1" applyAlignment="1">
      <alignment wrapText="1"/>
    </xf>
    <xf numFmtId="0" fontId="13" fillId="6" borderId="0" xfId="0" applyFont="1" applyFill="1" applyAlignment="1">
      <alignment wrapText="1"/>
    </xf>
    <xf numFmtId="0" fontId="13" fillId="9" borderId="0" xfId="0" applyFont="1" applyFill="1" applyAlignment="1">
      <alignment wrapText="1"/>
    </xf>
    <xf numFmtId="0" fontId="15" fillId="0" borderId="2" xfId="0" applyFont="1" applyBorder="1" applyAlignment="1">
      <alignment wrapText="1"/>
    </xf>
    <xf numFmtId="0" fontId="15" fillId="8" borderId="0" xfId="0" applyFont="1" applyFill="1" applyAlignment="1">
      <alignment wrapText="1"/>
    </xf>
    <xf numFmtId="0" fontId="15" fillId="0" borderId="0" xfId="0" applyFont="1" applyAlignment="1">
      <alignment horizontal="center" wrapText="1"/>
    </xf>
    <xf numFmtId="0" fontId="8" fillId="9" borderId="3" xfId="0" applyFont="1" applyFill="1" applyBorder="1" applyAlignment="1">
      <alignment horizontal="left" vertical="top" wrapText="1"/>
    </xf>
    <xf numFmtId="0" fontId="3" fillId="9" borderId="4" xfId="0" applyFont="1" applyFill="1" applyBorder="1" applyAlignment="1">
      <alignment horizontal="left" vertical="top" wrapText="1"/>
    </xf>
    <xf numFmtId="0" fontId="8" fillId="9" borderId="5" xfId="0" applyFont="1" applyFill="1" applyBorder="1" applyAlignment="1">
      <alignment horizontal="left" vertical="top" wrapText="1"/>
    </xf>
    <xf numFmtId="0" fontId="3" fillId="9" borderId="6" xfId="0" applyFont="1" applyFill="1" applyBorder="1" applyAlignment="1">
      <alignment horizontal="left" vertical="top" wrapText="1"/>
    </xf>
    <xf numFmtId="0" fontId="10" fillId="0" borderId="0" xfId="0" applyFont="1"/>
    <xf numFmtId="0" fontId="9" fillId="4" borderId="2" xfId="0" applyFont="1" applyFill="1" applyBorder="1" applyAlignment="1">
      <alignment horizontal="center" vertical="top"/>
    </xf>
    <xf numFmtId="0" fontId="23" fillId="0" borderId="2" xfId="0" applyFont="1" applyBorder="1" applyAlignment="1">
      <alignment horizontal="center" vertical="center" wrapText="1"/>
    </xf>
    <xf numFmtId="0" fontId="25" fillId="0" borderId="2" xfId="0" applyFont="1" applyBorder="1" applyAlignment="1" applyProtection="1">
      <alignment horizontal="center" vertical="top" wrapText="1"/>
      <protection locked="0"/>
    </xf>
    <xf numFmtId="0" fontId="14" fillId="0" borderId="2"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28" fillId="0" borderId="2" xfId="0" applyFont="1" applyBorder="1" applyAlignment="1">
      <alignment horizontal="center" vertical="center" wrapText="1"/>
    </xf>
    <xf numFmtId="0" fontId="15" fillId="0" borderId="2" xfId="0" applyFont="1" applyBorder="1" applyAlignment="1">
      <alignment vertical="top" wrapText="1"/>
    </xf>
    <xf numFmtId="0" fontId="15" fillId="0" borderId="2" xfId="0" applyFont="1" applyBorder="1" applyAlignment="1" applyProtection="1">
      <alignment wrapText="1"/>
      <protection locked="0"/>
    </xf>
    <xf numFmtId="0" fontId="29" fillId="0" borderId="2" xfId="0" applyFont="1" applyBorder="1" applyAlignment="1" applyProtection="1">
      <alignment wrapText="1"/>
      <protection locked="0"/>
    </xf>
    <xf numFmtId="0" fontId="10" fillId="0" borderId="2" xfId="0" applyFont="1" applyBorder="1"/>
    <xf numFmtId="0" fontId="18" fillId="0" borderId="2" xfId="0" applyFont="1" applyBorder="1" applyAlignment="1">
      <alignment horizontal="center" vertical="center"/>
    </xf>
    <xf numFmtId="0" fontId="3" fillId="9" borderId="2" xfId="0" applyFont="1" applyFill="1" applyBorder="1" applyAlignment="1" applyProtection="1">
      <alignment horizontal="center" vertical="top" wrapText="1"/>
      <protection locked="0"/>
    </xf>
    <xf numFmtId="0" fontId="24" fillId="7" borderId="7" xfId="0" applyFont="1" applyFill="1" applyBorder="1"/>
    <xf numFmtId="0" fontId="24" fillId="7" borderId="8" xfId="0" applyFont="1" applyFill="1" applyBorder="1"/>
    <xf numFmtId="0" fontId="3" fillId="2" borderId="1"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9" borderId="1" xfId="0" applyFont="1" applyFill="1" applyBorder="1" applyAlignment="1">
      <alignment horizontal="left" vertical="top" wrapText="1"/>
    </xf>
    <xf numFmtId="0" fontId="3" fillId="9" borderId="7" xfId="0" applyFont="1" applyFill="1" applyBorder="1" applyAlignment="1">
      <alignment horizontal="left" vertical="top" wrapText="1"/>
    </xf>
    <xf numFmtId="0" fontId="3" fillId="9" borderId="8" xfId="0" applyFont="1" applyFill="1" applyBorder="1" applyAlignment="1">
      <alignment horizontal="left" vertical="top" wrapText="1"/>
    </xf>
    <xf numFmtId="0" fontId="3" fillId="11" borderId="1" xfId="0" applyFont="1" applyFill="1" applyBorder="1" applyAlignment="1">
      <alignment horizontal="left" vertical="top" wrapText="1"/>
    </xf>
    <xf numFmtId="0" fontId="3" fillId="11" borderId="7" xfId="0" applyFont="1" applyFill="1" applyBorder="1" applyAlignment="1">
      <alignment horizontal="left" vertical="top" wrapText="1"/>
    </xf>
    <xf numFmtId="0" fontId="3" fillId="11" borderId="8" xfId="0" applyFont="1" applyFill="1" applyBorder="1" applyAlignment="1">
      <alignment horizontal="left" vertical="top" wrapText="1"/>
    </xf>
    <xf numFmtId="0" fontId="3" fillId="5" borderId="3" xfId="0" applyFont="1" applyFill="1" applyBorder="1" applyAlignment="1">
      <alignment horizontal="center" vertical="top" wrapText="1"/>
    </xf>
    <xf numFmtId="0" fontId="3" fillId="5" borderId="5" xfId="0" applyFont="1" applyFill="1" applyBorder="1" applyAlignment="1">
      <alignment horizontal="center" vertical="top" wrapText="1"/>
    </xf>
    <xf numFmtId="0" fontId="3" fillId="6" borderId="1"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3" fillId="5" borderId="3"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8" fillId="9" borderId="3" xfId="0" applyFont="1" applyFill="1" applyBorder="1" applyAlignment="1">
      <alignment horizontal="left" vertical="top" wrapText="1"/>
    </xf>
    <xf numFmtId="0" fontId="8" fillId="9" borderId="5" xfId="0" applyFont="1" applyFill="1" applyBorder="1" applyAlignment="1">
      <alignment horizontal="left" vertical="top" wrapText="1"/>
    </xf>
    <xf numFmtId="0" fontId="8" fillId="5" borderId="1" xfId="0" applyFont="1" applyFill="1" applyBorder="1" applyAlignment="1">
      <alignment horizontal="center" vertical="top" wrapText="1"/>
    </xf>
    <xf numFmtId="0" fontId="8" fillId="5" borderId="8" xfId="0" applyFont="1" applyFill="1" applyBorder="1" applyAlignment="1">
      <alignment horizontal="center" vertical="top" wrapText="1"/>
    </xf>
    <xf numFmtId="0" fontId="3" fillId="5" borderId="2" xfId="0" applyFont="1" applyFill="1" applyBorder="1" applyAlignment="1">
      <alignment horizontal="center" vertical="top" wrapText="1"/>
    </xf>
    <xf numFmtId="0" fontId="8" fillId="5" borderId="2" xfId="0" applyFont="1" applyFill="1" applyBorder="1" applyAlignment="1">
      <alignment horizontal="center" vertical="top" wrapText="1"/>
    </xf>
    <xf numFmtId="0" fontId="24" fillId="7" borderId="1" xfId="0" applyFont="1" applyFill="1" applyBorder="1" applyAlignment="1">
      <alignment horizontal="center"/>
    </xf>
    <xf numFmtId="0" fontId="24" fillId="7" borderId="7" xfId="0" applyFont="1" applyFill="1" applyBorder="1" applyAlignment="1">
      <alignment horizontal="center"/>
    </xf>
    <xf numFmtId="0" fontId="24" fillId="7" borderId="8" xfId="0" applyFont="1" applyFill="1" applyBorder="1" applyAlignment="1">
      <alignment horizontal="center"/>
    </xf>
    <xf numFmtId="0" fontId="19" fillId="12" borderId="1" xfId="0" applyFont="1" applyFill="1" applyBorder="1" applyAlignment="1" applyProtection="1">
      <alignment horizontal="left" vertical="top" wrapText="1"/>
      <protection locked="0"/>
    </xf>
    <xf numFmtId="0" fontId="19" fillId="12" borderId="7" xfId="0" applyFont="1" applyFill="1" applyBorder="1" applyAlignment="1" applyProtection="1">
      <alignment horizontal="left" vertical="top" wrapText="1"/>
      <protection locked="0"/>
    </xf>
    <xf numFmtId="0" fontId="19" fillId="12" borderId="8" xfId="0" applyFont="1" applyFill="1" applyBorder="1" applyAlignment="1" applyProtection="1">
      <alignment horizontal="left" vertical="top" wrapText="1"/>
      <protection locked="0"/>
    </xf>
    <xf numFmtId="0" fontId="7" fillId="9" borderId="1"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8" fillId="9" borderId="9" xfId="0" applyFont="1" applyFill="1" applyBorder="1" applyAlignment="1">
      <alignment horizontal="center" vertical="top" wrapText="1"/>
    </xf>
    <xf numFmtId="0" fontId="8" fillId="9" borderId="10" xfId="0" applyFont="1" applyFill="1" applyBorder="1" applyAlignment="1">
      <alignment horizontal="center" vertical="top" wrapText="1"/>
    </xf>
    <xf numFmtId="0" fontId="8" fillId="9" borderId="11" xfId="0" applyFont="1" applyFill="1" applyBorder="1" applyAlignment="1">
      <alignment horizontal="center" vertical="top" wrapText="1"/>
    </xf>
    <xf numFmtId="0" fontId="8" fillId="9" borderId="12" xfId="0" applyFont="1" applyFill="1" applyBorder="1" applyAlignment="1">
      <alignment horizontal="center" vertical="top" wrapText="1"/>
    </xf>
    <xf numFmtId="0" fontId="8" fillId="9" borderId="13" xfId="0" applyFont="1" applyFill="1" applyBorder="1" applyAlignment="1">
      <alignment horizontal="center" vertical="top" wrapText="1"/>
    </xf>
    <xf numFmtId="0" fontId="8" fillId="9" borderId="14" xfId="0" applyFont="1" applyFill="1" applyBorder="1" applyAlignment="1">
      <alignment horizontal="center" vertical="top" wrapText="1"/>
    </xf>
    <xf numFmtId="0" fontId="16" fillId="5" borderId="15" xfId="0" applyFont="1" applyFill="1" applyBorder="1" applyAlignment="1">
      <alignment horizontal="center" wrapText="1"/>
    </xf>
    <xf numFmtId="0" fontId="16" fillId="5" borderId="10" xfId="0" applyFont="1" applyFill="1" applyBorder="1" applyAlignment="1">
      <alignment horizontal="center" wrapText="1"/>
    </xf>
    <xf numFmtId="0" fontId="16" fillId="0" borderId="0" xfId="0" applyFont="1" applyAlignment="1">
      <alignment horizontal="center" vertical="top" wrapText="1"/>
    </xf>
    <xf numFmtId="0" fontId="16" fillId="0" borderId="12" xfId="0" applyFont="1" applyBorder="1" applyAlignment="1">
      <alignment horizontal="center" vertical="top" wrapText="1"/>
    </xf>
    <xf numFmtId="0" fontId="25" fillId="5" borderId="1" xfId="0" applyFont="1" applyFill="1" applyBorder="1" applyAlignment="1">
      <alignment horizontal="right" wrapText="1"/>
    </xf>
    <xf numFmtId="0" fontId="25" fillId="5" borderId="7" xfId="0" applyFont="1" applyFill="1" applyBorder="1" applyAlignment="1">
      <alignment horizontal="right" wrapText="1"/>
    </xf>
    <xf numFmtId="0" fontId="25" fillId="5" borderId="8" xfId="0" applyFont="1" applyFill="1" applyBorder="1" applyAlignment="1">
      <alignment horizontal="right" wrapText="1"/>
    </xf>
    <xf numFmtId="0" fontId="16" fillId="0" borderId="3" xfId="0" applyFont="1" applyBorder="1" applyAlignment="1">
      <alignment horizontal="center" wrapText="1"/>
    </xf>
    <xf numFmtId="0" fontId="16" fillId="0" borderId="2" xfId="0" applyFont="1" applyBorder="1" applyAlignment="1">
      <alignment horizontal="center" wrapText="1"/>
    </xf>
    <xf numFmtId="0" fontId="21" fillId="0" borderId="2" xfId="0" applyFont="1" applyBorder="1" applyAlignment="1">
      <alignment horizontal="center"/>
    </xf>
    <xf numFmtId="0" fontId="18" fillId="11" borderId="1" xfId="0" applyFont="1" applyFill="1" applyBorder="1" applyAlignment="1">
      <alignment horizontal="right" vertical="top"/>
    </xf>
    <xf numFmtId="0" fontId="18" fillId="11" borderId="7" xfId="0" applyFont="1" applyFill="1" applyBorder="1" applyAlignment="1">
      <alignment horizontal="right" vertical="top"/>
    </xf>
    <xf numFmtId="0" fontId="19" fillId="10" borderId="1" xfId="0" applyFont="1" applyFill="1" applyBorder="1" applyAlignment="1" applyProtection="1">
      <alignment horizontal="left" vertical="top" wrapText="1"/>
      <protection locked="0"/>
    </xf>
    <xf numFmtId="0" fontId="19" fillId="10" borderId="7" xfId="0" applyFont="1" applyFill="1" applyBorder="1" applyAlignment="1" applyProtection="1">
      <alignment horizontal="left" vertical="top" wrapText="1"/>
      <protection locked="0"/>
    </xf>
    <xf numFmtId="0" fontId="17" fillId="0" borderId="1" xfId="0" applyFont="1" applyBorder="1" applyAlignment="1">
      <alignment horizontal="center" vertical="center"/>
    </xf>
    <xf numFmtId="0" fontId="10" fillId="0" borderId="8" xfId="0" applyFont="1" applyBorder="1" applyAlignment="1">
      <alignment horizontal="center" vertical="center"/>
    </xf>
    <xf numFmtId="0" fontId="22" fillId="7" borderId="2" xfId="0" applyFont="1" applyFill="1" applyBorder="1" applyAlignment="1">
      <alignment horizontal="center" vertical="top"/>
    </xf>
    <xf numFmtId="0" fontId="9" fillId="4" borderId="1" xfId="0" applyFont="1" applyFill="1" applyBorder="1" applyAlignment="1">
      <alignment horizontal="center" vertical="top" wrapText="1"/>
    </xf>
    <xf numFmtId="0" fontId="9" fillId="4" borderId="8" xfId="0" applyFont="1" applyFill="1" applyBorder="1" applyAlignment="1">
      <alignment horizontal="center" vertical="top" wrapText="1"/>
    </xf>
    <xf numFmtId="0" fontId="5" fillId="4" borderId="2" xfId="0" applyFont="1" applyFill="1" applyBorder="1" applyAlignment="1">
      <alignment horizontal="left" vertical="top" wrapText="1"/>
    </xf>
    <xf numFmtId="0" fontId="9" fillId="4" borderId="3" xfId="0" applyFont="1" applyFill="1" applyBorder="1" applyAlignment="1">
      <alignment horizontal="center" vertical="top" wrapText="1"/>
    </xf>
    <xf numFmtId="0" fontId="9" fillId="4" borderId="5" xfId="0" applyFont="1" applyFill="1" applyBorder="1" applyAlignment="1">
      <alignment horizontal="center" vertical="top" wrapText="1"/>
    </xf>
    <xf numFmtId="0" fontId="26" fillId="7" borderId="2" xfId="0" applyFont="1" applyFill="1" applyBorder="1" applyAlignment="1" applyProtection="1">
      <alignment horizontal="left"/>
      <protection locked="0"/>
    </xf>
    <xf numFmtId="0" fontId="27" fillId="7" borderId="2" xfId="0" applyFont="1" applyFill="1" applyBorder="1" applyAlignment="1" applyProtection="1">
      <alignment horizontal="left"/>
      <protection locked="0"/>
    </xf>
    <xf numFmtId="0" fontId="27" fillId="7" borderId="1" xfId="0" applyFont="1" applyFill="1" applyBorder="1" applyAlignment="1" applyProtection="1">
      <alignment horizontal="left"/>
      <protection locked="0"/>
    </xf>
    <xf numFmtId="0" fontId="27" fillId="7" borderId="7" xfId="0" applyFont="1" applyFill="1" applyBorder="1" applyAlignment="1" applyProtection="1">
      <alignment horizontal="left"/>
      <protection locked="0"/>
    </xf>
    <xf numFmtId="0" fontId="27" fillId="7" borderId="8" xfId="0" applyFont="1" applyFill="1" applyBorder="1" applyAlignment="1" applyProtection="1">
      <alignment horizontal="left"/>
      <protection locked="0"/>
    </xf>
    <xf numFmtId="0" fontId="21" fillId="0" borderId="2" xfId="0" applyFont="1" applyBorder="1" applyAlignment="1">
      <alignment horizontal="center" vertical="top"/>
    </xf>
    <xf numFmtId="0" fontId="5" fillId="4" borderId="3" xfId="0" applyFont="1" applyFill="1" applyBorder="1" applyAlignment="1">
      <alignment horizontal="center" vertical="top"/>
    </xf>
    <xf numFmtId="0" fontId="5" fillId="4" borderId="5" xfId="0" applyFont="1" applyFill="1" applyBorder="1" applyAlignment="1">
      <alignment horizontal="center" vertical="top"/>
    </xf>
    <xf numFmtId="0" fontId="5" fillId="4" borderId="2" xfId="0" applyFont="1" applyFill="1" applyBorder="1" applyAlignment="1">
      <alignment horizontal="left" vertical="top"/>
    </xf>
    <xf numFmtId="0" fontId="9" fillId="0" borderId="2" xfId="0" applyFont="1" applyBorder="1" applyAlignment="1">
      <alignment horizontal="center"/>
    </xf>
    <xf numFmtId="0" fontId="0" fillId="0" borderId="2" xfId="0" applyBorder="1" applyAlignment="1">
      <alignment horizontal="center"/>
    </xf>
    <xf numFmtId="0" fontId="9" fillId="4" borderId="0" xfId="0" applyFont="1" applyFill="1" applyAlignment="1">
      <alignment horizontal="center"/>
    </xf>
    <xf numFmtId="0" fontId="9" fillId="7" borderId="2" xfId="0" applyFont="1" applyFill="1" applyBorder="1" applyAlignment="1">
      <alignment horizontal="center" wrapText="1"/>
    </xf>
    <xf numFmtId="0" fontId="23" fillId="12" borderId="2" xfId="0" applyFont="1" applyFill="1" applyBorder="1" applyAlignment="1" applyProtection="1">
      <alignment horizontal="left" vertical="top" wrapText="1"/>
      <protection locked="0"/>
    </xf>
    <xf numFmtId="0" fontId="23" fillId="10" borderId="2" xfId="0" applyFont="1" applyFill="1" applyBorder="1" applyAlignment="1" applyProtection="1">
      <alignment horizontal="left" vertical="top" wrapText="1"/>
      <protection locked="0"/>
    </xf>
    <xf numFmtId="0" fontId="17" fillId="3" borderId="2" xfId="0"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164" fontId="9" fillId="3" borderId="7" xfId="0" applyNumberFormat="1" applyFont="1" applyFill="1" applyBorder="1" applyAlignment="1">
      <alignment horizontal="center" vertical="center" wrapText="1"/>
    </xf>
    <xf numFmtId="164" fontId="9" fillId="3" borderId="8"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13" fillId="9" borderId="0" xfId="0" applyFont="1" applyFill="1" applyAlignment="1" applyProtection="1">
      <alignment vertical="top" wrapText="1"/>
      <protection locked="0"/>
    </xf>
    <xf numFmtId="0" fontId="8" fillId="9" borderId="2" xfId="0" applyFont="1" applyFill="1" applyBorder="1" applyAlignment="1" applyProtection="1">
      <alignment horizontal="center" vertical="top" wrapText="1"/>
      <protection locked="0"/>
    </xf>
    <xf numFmtId="0" fontId="13" fillId="9" borderId="2" xfId="0" applyFont="1" applyFill="1" applyBorder="1" applyAlignment="1">
      <alignment horizontal="center" vertical="center" wrapText="1"/>
    </xf>
    <xf numFmtId="0" fontId="8" fillId="9" borderId="3" xfId="0" applyFont="1" applyFill="1" applyBorder="1" applyAlignment="1" applyProtection="1">
      <alignment horizontal="center" vertical="center" wrapText="1"/>
      <protection locked="0"/>
    </xf>
    <xf numFmtId="0" fontId="19" fillId="10"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9" borderId="2" xfId="0" applyFont="1" applyFill="1" applyBorder="1" applyAlignment="1" applyProtection="1">
      <alignment horizontal="center" vertical="center" wrapText="1"/>
      <protection locked="0"/>
    </xf>
    <xf numFmtId="0" fontId="8" fillId="9" borderId="2" xfId="0" applyFont="1" applyFill="1" applyBorder="1" applyAlignment="1" applyProtection="1">
      <alignment horizontal="center" vertical="center" wrapText="1"/>
      <protection locked="0"/>
    </xf>
    <xf numFmtId="0" fontId="16"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0" xfId="0" applyFont="1" applyAlignment="1">
      <alignment horizontal="center" vertical="center" wrapText="1"/>
    </xf>
    <xf numFmtId="0" fontId="11" fillId="9" borderId="2" xfId="0" applyFont="1" applyFill="1" applyBorder="1" applyAlignment="1" applyProtection="1">
      <alignment vertical="top" wrapText="1"/>
      <protection locked="0"/>
    </xf>
    <xf numFmtId="0" fontId="14" fillId="0" borderId="16" xfId="0" applyFont="1" applyFill="1" applyBorder="1" applyAlignment="1" applyProtection="1">
      <alignment horizontal="left" vertical="top" wrapText="1"/>
      <protection locked="0"/>
    </xf>
    <xf numFmtId="0" fontId="15" fillId="0" borderId="2" xfId="0" applyFont="1" applyBorder="1" applyAlignment="1" applyProtection="1">
      <alignment vertical="top" wrapText="1"/>
      <protection locked="0"/>
    </xf>
  </cellXfs>
  <cellStyles count="1">
    <cellStyle name="Normal" xfId="0" builtinId="0"/>
  </cellStyles>
  <dxfs count="0"/>
  <tableStyles count="0" defaultTableStyle="TableStyleMedium9" defaultPivotStyle="PivotStyleLight16"/>
  <colors>
    <mruColors>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51"/>
  <sheetViews>
    <sheetView tabSelected="1" showWhiteSpace="0" view="pageBreakPreview" topLeftCell="E25" zoomScale="60" zoomScaleNormal="75" zoomScalePageLayoutView="60" workbookViewId="0">
      <selection activeCell="K47" sqref="K47:K48"/>
    </sheetView>
  </sheetViews>
  <sheetFormatPr defaultColWidth="9.140625" defaultRowHeight="15.75" x14ac:dyDescent="0.25"/>
  <cols>
    <col min="1" max="1" width="6.28515625" style="48" customWidth="1"/>
    <col min="2" max="2" width="58.7109375" style="41" customWidth="1"/>
    <col min="3" max="3" width="17" style="41" customWidth="1"/>
    <col min="4" max="4" width="20.85546875" style="41" customWidth="1"/>
    <col min="5" max="5" width="37.85546875" style="41" customWidth="1"/>
    <col min="6" max="6" width="36" style="41" customWidth="1"/>
    <col min="7" max="7" width="31.7109375" style="41" customWidth="1"/>
    <col min="8" max="8" width="36.140625" style="41" customWidth="1"/>
    <col min="9" max="9" width="41.140625" style="41" customWidth="1"/>
    <col min="10" max="10" width="11.85546875" style="159" customWidth="1"/>
    <col min="11" max="11" width="56.28515625" style="41" customWidth="1"/>
    <col min="12" max="12" width="16.85546875" style="41" bestFit="1" customWidth="1"/>
    <col min="13" max="16384" width="9.140625" style="41"/>
  </cols>
  <sheetData>
    <row r="1" spans="1:21" s="42" customFormat="1" ht="21.75" customHeight="1" x14ac:dyDescent="0.4">
      <c r="A1" s="90" t="s">
        <v>271</v>
      </c>
      <c r="B1" s="91"/>
      <c r="C1" s="91"/>
      <c r="D1" s="91"/>
      <c r="E1" s="91"/>
      <c r="F1" s="91"/>
      <c r="G1" s="91"/>
      <c r="H1" s="91"/>
      <c r="I1" s="91"/>
      <c r="J1" s="91"/>
      <c r="K1" s="92"/>
    </row>
    <row r="2" spans="1:21" s="43" customFormat="1" ht="25.5" customHeight="1" x14ac:dyDescent="0.35">
      <c r="A2" s="96" t="s">
        <v>77</v>
      </c>
      <c r="B2" s="97"/>
      <c r="C2" s="97"/>
      <c r="D2" s="97"/>
      <c r="E2" s="97"/>
      <c r="F2" s="97"/>
      <c r="G2" s="97"/>
      <c r="H2" s="97"/>
      <c r="I2" s="97"/>
      <c r="J2" s="97"/>
      <c r="K2" s="98"/>
    </row>
    <row r="3" spans="1:21" s="42" customFormat="1" ht="48" customHeight="1" x14ac:dyDescent="0.3">
      <c r="A3" s="93" t="s">
        <v>341</v>
      </c>
      <c r="B3" s="94"/>
      <c r="C3" s="94"/>
      <c r="D3" s="94"/>
      <c r="E3" s="94"/>
      <c r="F3" s="95"/>
      <c r="G3" s="35" t="s">
        <v>231</v>
      </c>
      <c r="H3" s="36" t="s">
        <v>342</v>
      </c>
      <c r="I3" s="36"/>
      <c r="J3" s="153"/>
      <c r="K3" s="27"/>
      <c r="L3" s="28" t="s">
        <v>37</v>
      </c>
      <c r="M3" s="43"/>
      <c r="N3" s="43"/>
      <c r="O3" s="43"/>
      <c r="P3" s="43"/>
      <c r="Q3" s="43"/>
      <c r="R3" s="43"/>
      <c r="S3" s="43"/>
      <c r="T3" s="43"/>
      <c r="U3" s="43"/>
    </row>
    <row r="4" spans="1:21" s="43" customFormat="1" ht="18.75" customHeight="1" x14ac:dyDescent="0.3">
      <c r="A4" s="77" t="s">
        <v>225</v>
      </c>
      <c r="B4" s="77" t="s">
        <v>0</v>
      </c>
      <c r="C4" s="77" t="s">
        <v>10</v>
      </c>
      <c r="D4" s="77" t="s">
        <v>1</v>
      </c>
      <c r="E4" s="77" t="s">
        <v>2</v>
      </c>
      <c r="F4" s="77" t="s">
        <v>7</v>
      </c>
      <c r="G4" s="88" t="s">
        <v>13</v>
      </c>
      <c r="H4" s="89"/>
      <c r="I4" s="89"/>
      <c r="J4" s="82" t="s">
        <v>8</v>
      </c>
      <c r="K4" s="82" t="s">
        <v>3</v>
      </c>
    </row>
    <row r="5" spans="1:21" s="43" customFormat="1" ht="17.25" customHeight="1" x14ac:dyDescent="0.3">
      <c r="A5" s="78"/>
      <c r="B5" s="78"/>
      <c r="C5" s="78"/>
      <c r="D5" s="78"/>
      <c r="E5" s="78"/>
      <c r="F5" s="78"/>
      <c r="G5" s="16">
        <v>1</v>
      </c>
      <c r="H5" s="16">
        <v>2</v>
      </c>
      <c r="I5" s="16">
        <v>3</v>
      </c>
      <c r="J5" s="83"/>
      <c r="K5" s="83"/>
    </row>
    <row r="6" spans="1:21" s="44" customFormat="1" ht="18" x14ac:dyDescent="0.35">
      <c r="A6" s="79" t="s">
        <v>82</v>
      </c>
      <c r="B6" s="80"/>
      <c r="C6" s="80"/>
      <c r="D6" s="80"/>
      <c r="E6" s="80"/>
      <c r="F6" s="80"/>
      <c r="G6" s="80"/>
      <c r="H6" s="80"/>
      <c r="I6" s="80"/>
      <c r="J6" s="80"/>
      <c r="K6" s="81"/>
    </row>
    <row r="7" spans="1:21" s="43" customFormat="1" ht="18.75" x14ac:dyDescent="0.3">
      <c r="A7" s="68" t="s">
        <v>9</v>
      </c>
      <c r="B7" s="69"/>
      <c r="C7" s="69"/>
      <c r="D7" s="69"/>
      <c r="E7" s="69"/>
      <c r="F7" s="70"/>
      <c r="G7" s="20"/>
      <c r="H7" s="20"/>
      <c r="I7" s="20"/>
      <c r="J7" s="154"/>
      <c r="K7" s="20"/>
    </row>
    <row r="8" spans="1:21" s="45" customFormat="1" ht="174.75" customHeight="1" x14ac:dyDescent="0.3">
      <c r="A8" s="40">
        <v>1</v>
      </c>
      <c r="B8" s="23" t="s">
        <v>272</v>
      </c>
      <c r="C8" s="40" t="s">
        <v>151</v>
      </c>
      <c r="D8" s="38">
        <v>15000</v>
      </c>
      <c r="E8" s="23" t="s">
        <v>258</v>
      </c>
      <c r="F8" s="23" t="s">
        <v>259</v>
      </c>
      <c r="G8" s="23" t="s">
        <v>95</v>
      </c>
      <c r="H8" s="23" t="s">
        <v>96</v>
      </c>
      <c r="I8" s="23" t="s">
        <v>273</v>
      </c>
      <c r="J8" s="155">
        <v>0</v>
      </c>
      <c r="K8" s="149" t="s">
        <v>293</v>
      </c>
    </row>
    <row r="9" spans="1:21" s="45" customFormat="1" ht="168.75" customHeight="1" x14ac:dyDescent="0.3">
      <c r="A9" s="40">
        <v>2</v>
      </c>
      <c r="B9" s="49" t="s">
        <v>217</v>
      </c>
      <c r="C9" s="23" t="s">
        <v>260</v>
      </c>
      <c r="D9" s="150">
        <v>91</v>
      </c>
      <c r="E9" s="23" t="s">
        <v>140</v>
      </c>
      <c r="F9" s="23" t="s">
        <v>117</v>
      </c>
      <c r="G9" s="23" t="s">
        <v>118</v>
      </c>
      <c r="H9" s="23" t="s">
        <v>119</v>
      </c>
      <c r="I9" s="23" t="s">
        <v>58</v>
      </c>
      <c r="J9" s="155">
        <v>1</v>
      </c>
      <c r="K9" s="38" t="s">
        <v>294</v>
      </c>
    </row>
    <row r="10" spans="1:21" s="45" customFormat="1" ht="112.5" x14ac:dyDescent="0.3">
      <c r="A10" s="24">
        <v>3</v>
      </c>
      <c r="B10" s="25" t="s">
        <v>122</v>
      </c>
      <c r="C10" s="23" t="s">
        <v>151</v>
      </c>
      <c r="D10" s="150">
        <v>10658</v>
      </c>
      <c r="E10" s="23" t="s">
        <v>261</v>
      </c>
      <c r="F10" s="23" t="s">
        <v>97</v>
      </c>
      <c r="G10" s="23" t="s">
        <v>98</v>
      </c>
      <c r="H10" s="23" t="s">
        <v>120</v>
      </c>
      <c r="I10" s="23" t="s">
        <v>121</v>
      </c>
      <c r="J10" s="155">
        <v>3</v>
      </c>
      <c r="K10" s="26" t="s">
        <v>295</v>
      </c>
    </row>
    <row r="11" spans="1:21" s="45" customFormat="1" ht="114.75" customHeight="1" x14ac:dyDescent="0.3">
      <c r="A11" s="24">
        <v>4</v>
      </c>
      <c r="B11" s="25" t="s">
        <v>274</v>
      </c>
      <c r="C11" s="25" t="s">
        <v>152</v>
      </c>
      <c r="D11" s="37">
        <v>28</v>
      </c>
      <c r="E11" s="23" t="s">
        <v>194</v>
      </c>
      <c r="F11" s="25" t="s">
        <v>99</v>
      </c>
      <c r="G11" s="25" t="s">
        <v>195</v>
      </c>
      <c r="H11" s="25" t="s">
        <v>100</v>
      </c>
      <c r="I11" s="25" t="s">
        <v>196</v>
      </c>
      <c r="J11" s="155">
        <v>3</v>
      </c>
      <c r="K11" s="26" t="s">
        <v>296</v>
      </c>
    </row>
    <row r="12" spans="1:21" s="45" customFormat="1" ht="155.25" customHeight="1" x14ac:dyDescent="0.3">
      <c r="A12" s="40">
        <v>5</v>
      </c>
      <c r="B12" s="23" t="s">
        <v>275</v>
      </c>
      <c r="C12" s="23" t="s">
        <v>253</v>
      </c>
      <c r="D12" s="151">
        <v>2</v>
      </c>
      <c r="E12" s="23" t="s">
        <v>254</v>
      </c>
      <c r="F12" s="23" t="s">
        <v>218</v>
      </c>
      <c r="G12" s="23" t="s">
        <v>255</v>
      </c>
      <c r="H12" s="23" t="s">
        <v>257</v>
      </c>
      <c r="I12" s="23" t="s">
        <v>256</v>
      </c>
      <c r="J12" s="155">
        <v>1</v>
      </c>
      <c r="K12" s="26" t="s">
        <v>297</v>
      </c>
    </row>
    <row r="13" spans="1:21" s="45" customFormat="1" ht="168.75" x14ac:dyDescent="0.3">
      <c r="A13" s="40">
        <v>6</v>
      </c>
      <c r="B13" s="23" t="s">
        <v>278</v>
      </c>
      <c r="C13" s="23" t="s">
        <v>202</v>
      </c>
      <c r="D13" s="26">
        <v>864</v>
      </c>
      <c r="E13" s="23" t="s">
        <v>123</v>
      </c>
      <c r="F13" s="23" t="s">
        <v>55</v>
      </c>
      <c r="G13" s="23" t="s">
        <v>101</v>
      </c>
      <c r="H13" s="23" t="s">
        <v>102</v>
      </c>
      <c r="I13" s="23" t="s">
        <v>103</v>
      </c>
      <c r="J13" s="155">
        <v>3</v>
      </c>
      <c r="K13" s="26" t="s">
        <v>298</v>
      </c>
    </row>
    <row r="14" spans="1:21" s="45" customFormat="1" ht="137.25" customHeight="1" x14ac:dyDescent="0.3">
      <c r="A14" s="40">
        <v>7</v>
      </c>
      <c r="B14" s="23" t="s">
        <v>276</v>
      </c>
      <c r="C14" s="23" t="s">
        <v>237</v>
      </c>
      <c r="D14" s="26" t="s">
        <v>299</v>
      </c>
      <c r="E14" s="23" t="s">
        <v>219</v>
      </c>
      <c r="F14" s="23" t="s">
        <v>141</v>
      </c>
      <c r="G14" s="23" t="s">
        <v>142</v>
      </c>
      <c r="H14" s="23" t="s">
        <v>143</v>
      </c>
      <c r="I14" s="23" t="s">
        <v>144</v>
      </c>
      <c r="J14" s="155">
        <v>2</v>
      </c>
      <c r="K14" s="26" t="s">
        <v>300</v>
      </c>
    </row>
    <row r="15" spans="1:21" s="45" customFormat="1" ht="116.25" customHeight="1" x14ac:dyDescent="0.3">
      <c r="A15" s="40">
        <v>8</v>
      </c>
      <c r="B15" s="23" t="s">
        <v>277</v>
      </c>
      <c r="C15" s="23" t="s">
        <v>238</v>
      </c>
      <c r="D15" s="26">
        <v>8</v>
      </c>
      <c r="E15" s="23" t="s">
        <v>145</v>
      </c>
      <c r="F15" s="23" t="s">
        <v>146</v>
      </c>
      <c r="G15" s="23" t="s">
        <v>147</v>
      </c>
      <c r="H15" s="23" t="s">
        <v>148</v>
      </c>
      <c r="I15" s="23" t="s">
        <v>149</v>
      </c>
      <c r="J15" s="155">
        <v>3</v>
      </c>
      <c r="K15" s="26" t="s">
        <v>301</v>
      </c>
    </row>
    <row r="16" spans="1:21" s="45" customFormat="1" ht="176.25" customHeight="1" x14ac:dyDescent="0.3">
      <c r="A16" s="40">
        <v>9</v>
      </c>
      <c r="B16" s="23" t="s">
        <v>279</v>
      </c>
      <c r="C16" s="23" t="s">
        <v>203</v>
      </c>
      <c r="D16" s="26">
        <v>1430</v>
      </c>
      <c r="E16" s="23" t="s">
        <v>150</v>
      </c>
      <c r="F16" s="23" t="s">
        <v>220</v>
      </c>
      <c r="G16" s="23" t="s">
        <v>221</v>
      </c>
      <c r="H16" s="23" t="s">
        <v>222</v>
      </c>
      <c r="I16" s="23" t="s">
        <v>223</v>
      </c>
      <c r="J16" s="155">
        <v>3</v>
      </c>
      <c r="K16" s="26" t="s">
        <v>302</v>
      </c>
    </row>
    <row r="17" spans="1:11" s="43" customFormat="1" ht="22.5" customHeight="1" x14ac:dyDescent="0.35">
      <c r="A17" s="68" t="s">
        <v>83</v>
      </c>
      <c r="B17" s="69"/>
      <c r="C17" s="69"/>
      <c r="D17" s="69"/>
      <c r="E17" s="69"/>
      <c r="F17" s="69"/>
      <c r="G17" s="69"/>
      <c r="H17" s="69"/>
      <c r="I17" s="69"/>
      <c r="J17" s="69"/>
      <c r="K17" s="70"/>
    </row>
    <row r="18" spans="1:11" s="45" customFormat="1" ht="131.25" x14ac:dyDescent="0.3">
      <c r="A18" s="40">
        <v>10</v>
      </c>
      <c r="B18" s="23" t="s">
        <v>224</v>
      </c>
      <c r="C18" s="23" t="s">
        <v>239</v>
      </c>
      <c r="D18" s="38">
        <v>20</v>
      </c>
      <c r="E18" s="23" t="s">
        <v>262</v>
      </c>
      <c r="F18" s="23" t="s">
        <v>153</v>
      </c>
      <c r="G18" s="23" t="s">
        <v>240</v>
      </c>
      <c r="H18" s="23" t="s">
        <v>241</v>
      </c>
      <c r="I18" s="23" t="s">
        <v>242</v>
      </c>
      <c r="J18" s="156">
        <v>3</v>
      </c>
      <c r="K18" s="26" t="s">
        <v>303</v>
      </c>
    </row>
    <row r="19" spans="1:11" s="45" customFormat="1" ht="112.5" x14ac:dyDescent="0.3">
      <c r="A19" s="40">
        <v>11</v>
      </c>
      <c r="B19" s="23" t="s">
        <v>138</v>
      </c>
      <c r="C19" s="23" t="s">
        <v>204</v>
      </c>
      <c r="D19" s="38">
        <v>103</v>
      </c>
      <c r="E19" s="23" t="s">
        <v>125</v>
      </c>
      <c r="F19" s="23" t="s">
        <v>64</v>
      </c>
      <c r="G19" s="23" t="s">
        <v>197</v>
      </c>
      <c r="H19" s="23" t="s">
        <v>198</v>
      </c>
      <c r="I19" s="23" t="s">
        <v>199</v>
      </c>
      <c r="J19" s="156">
        <v>3</v>
      </c>
      <c r="K19" s="26" t="s">
        <v>304</v>
      </c>
    </row>
    <row r="20" spans="1:11" s="45" customFormat="1" ht="131.25" x14ac:dyDescent="0.3">
      <c r="A20" s="24">
        <v>12</v>
      </c>
      <c r="B20" s="49" t="s">
        <v>288</v>
      </c>
      <c r="C20" s="23" t="s">
        <v>292</v>
      </c>
      <c r="D20" s="26" t="s">
        <v>305</v>
      </c>
      <c r="E20" s="23" t="s">
        <v>107</v>
      </c>
      <c r="F20" s="23" t="s">
        <v>108</v>
      </c>
      <c r="G20" s="23" t="s">
        <v>246</v>
      </c>
      <c r="H20" s="23" t="s">
        <v>247</v>
      </c>
      <c r="I20" s="23" t="s">
        <v>248</v>
      </c>
      <c r="J20" s="152">
        <v>3</v>
      </c>
      <c r="K20" s="26" t="s">
        <v>306</v>
      </c>
    </row>
    <row r="21" spans="1:11" s="45" customFormat="1" ht="131.25" x14ac:dyDescent="0.3">
      <c r="A21" s="24">
        <v>13</v>
      </c>
      <c r="B21" s="25" t="s">
        <v>124</v>
      </c>
      <c r="C21" s="23" t="s">
        <v>243</v>
      </c>
      <c r="D21" s="65">
        <v>6599</v>
      </c>
      <c r="E21" s="23" t="s">
        <v>244</v>
      </c>
      <c r="F21" s="23" t="s">
        <v>245</v>
      </c>
      <c r="G21" s="23" t="s">
        <v>104</v>
      </c>
      <c r="H21" s="23" t="s">
        <v>105</v>
      </c>
      <c r="I21" s="23" t="s">
        <v>106</v>
      </c>
      <c r="J21" s="152">
        <v>3</v>
      </c>
      <c r="K21" s="26" t="s">
        <v>307</v>
      </c>
    </row>
    <row r="22" spans="1:11" s="45" customFormat="1" ht="93.75" x14ac:dyDescent="0.3">
      <c r="A22" s="24">
        <v>14</v>
      </c>
      <c r="B22" s="23" t="s">
        <v>59</v>
      </c>
      <c r="C22" s="23" t="s">
        <v>206</v>
      </c>
      <c r="D22" s="38">
        <v>27</v>
      </c>
      <c r="E22" s="23" t="s">
        <v>129</v>
      </c>
      <c r="F22" s="23" t="s">
        <v>38</v>
      </c>
      <c r="G22" s="23" t="s">
        <v>226</v>
      </c>
      <c r="H22" s="23" t="s">
        <v>227</v>
      </c>
      <c r="I22" s="23" t="s">
        <v>228</v>
      </c>
      <c r="J22" s="156">
        <v>3</v>
      </c>
      <c r="K22" s="26" t="s">
        <v>308</v>
      </c>
    </row>
    <row r="23" spans="1:11" s="43" customFormat="1" ht="18" x14ac:dyDescent="0.35">
      <c r="A23" s="68" t="s">
        <v>4</v>
      </c>
      <c r="B23" s="69"/>
      <c r="C23" s="69"/>
      <c r="D23" s="69"/>
      <c r="E23" s="69"/>
      <c r="F23" s="69"/>
      <c r="G23" s="69"/>
      <c r="H23" s="69"/>
      <c r="I23" s="69"/>
      <c r="J23" s="69"/>
      <c r="K23" s="70"/>
    </row>
    <row r="24" spans="1:11" s="45" customFormat="1" ht="168.75" x14ac:dyDescent="0.3">
      <c r="A24" s="40">
        <v>15</v>
      </c>
      <c r="B24" s="23" t="s">
        <v>280</v>
      </c>
      <c r="C24" s="23" t="s">
        <v>249</v>
      </c>
      <c r="D24" s="26">
        <v>62</v>
      </c>
      <c r="E24" s="23" t="s">
        <v>263</v>
      </c>
      <c r="F24" s="23" t="s">
        <v>200</v>
      </c>
      <c r="G24" s="23" t="s">
        <v>109</v>
      </c>
      <c r="H24" s="23" t="s">
        <v>110</v>
      </c>
      <c r="I24" s="23" t="s">
        <v>111</v>
      </c>
      <c r="J24" s="155">
        <v>3</v>
      </c>
      <c r="K24" s="26" t="s">
        <v>310</v>
      </c>
    </row>
    <row r="25" spans="1:11" s="45" customFormat="1" ht="93.75" x14ac:dyDescent="0.3">
      <c r="A25" s="40">
        <v>16</v>
      </c>
      <c r="B25" s="23" t="s">
        <v>65</v>
      </c>
      <c r="C25" s="23" t="s">
        <v>207</v>
      </c>
      <c r="D25" s="26"/>
      <c r="E25" s="23" t="s">
        <v>130</v>
      </c>
      <c r="F25" s="23" t="s">
        <v>61</v>
      </c>
      <c r="G25" s="23" t="s">
        <v>60</v>
      </c>
      <c r="H25" s="23" t="s">
        <v>47</v>
      </c>
      <c r="I25" s="23" t="s">
        <v>48</v>
      </c>
      <c r="J25" s="155">
        <v>3</v>
      </c>
      <c r="K25" s="26" t="s">
        <v>309</v>
      </c>
    </row>
    <row r="26" spans="1:11" s="43" customFormat="1" ht="22.5" customHeight="1" x14ac:dyDescent="0.35">
      <c r="A26" s="79" t="s">
        <v>84</v>
      </c>
      <c r="B26" s="80"/>
      <c r="C26" s="80"/>
      <c r="D26" s="80"/>
      <c r="E26" s="80"/>
      <c r="F26" s="80"/>
      <c r="G26" s="80"/>
      <c r="H26" s="80"/>
      <c r="I26" s="80"/>
      <c r="J26" s="80"/>
      <c r="K26" s="81"/>
    </row>
    <row r="27" spans="1:11" s="43" customFormat="1" ht="131.25" x14ac:dyDescent="0.3">
      <c r="A27" s="21">
        <v>17</v>
      </c>
      <c r="B27" s="23" t="s">
        <v>281</v>
      </c>
      <c r="C27" s="23" t="s">
        <v>205</v>
      </c>
      <c r="D27" s="38">
        <v>1</v>
      </c>
      <c r="E27" s="23"/>
      <c r="F27" s="23" t="s">
        <v>38</v>
      </c>
      <c r="G27" s="23" t="s">
        <v>126</v>
      </c>
      <c r="H27" s="23" t="s">
        <v>127</v>
      </c>
      <c r="I27" s="23" t="s">
        <v>128</v>
      </c>
      <c r="J27" s="156">
        <v>3</v>
      </c>
      <c r="K27" s="26" t="s">
        <v>311</v>
      </c>
    </row>
    <row r="28" spans="1:11" s="43" customFormat="1" ht="22.5" customHeight="1" x14ac:dyDescent="0.3">
      <c r="A28" s="68" t="s">
        <v>5</v>
      </c>
      <c r="B28" s="69"/>
      <c r="C28" s="69"/>
      <c r="D28" s="69"/>
      <c r="E28" s="69"/>
      <c r="F28" s="69"/>
      <c r="G28" s="69"/>
      <c r="H28" s="69"/>
      <c r="I28" s="69"/>
      <c r="J28" s="69"/>
      <c r="K28" s="70"/>
    </row>
    <row r="29" spans="1:11" s="43" customFormat="1" ht="75" x14ac:dyDescent="0.3">
      <c r="A29" s="21">
        <v>18</v>
      </c>
      <c r="B29" s="22" t="s">
        <v>282</v>
      </c>
      <c r="C29" s="86"/>
      <c r="D29" s="87"/>
      <c r="E29" s="22" t="s">
        <v>62</v>
      </c>
      <c r="F29" s="22" t="s">
        <v>11</v>
      </c>
      <c r="G29" s="22" t="s">
        <v>35</v>
      </c>
      <c r="H29" s="22" t="s">
        <v>36</v>
      </c>
      <c r="I29" s="22" t="s">
        <v>15</v>
      </c>
      <c r="J29" s="156">
        <v>3</v>
      </c>
      <c r="K29" s="18" t="s">
        <v>15</v>
      </c>
    </row>
    <row r="30" spans="1:11" s="43" customFormat="1" ht="17.25" customHeight="1" x14ac:dyDescent="0.3">
      <c r="A30" s="74" t="s">
        <v>16</v>
      </c>
      <c r="B30" s="75"/>
      <c r="C30" s="75"/>
      <c r="D30" s="75"/>
      <c r="E30" s="75"/>
      <c r="F30" s="75"/>
      <c r="G30" s="75"/>
      <c r="H30" s="75"/>
      <c r="I30" s="75"/>
      <c r="J30" s="75"/>
      <c r="K30" s="76"/>
    </row>
    <row r="31" spans="1:11" s="45" customFormat="1" ht="112.5" x14ac:dyDescent="0.3">
      <c r="A31" s="40">
        <v>19</v>
      </c>
      <c r="B31" s="23" t="s">
        <v>250</v>
      </c>
      <c r="C31" s="23" t="s">
        <v>208</v>
      </c>
      <c r="D31" s="26">
        <v>15</v>
      </c>
      <c r="E31" s="84" t="s">
        <v>131</v>
      </c>
      <c r="F31" s="84" t="s">
        <v>112</v>
      </c>
      <c r="G31" s="23" t="s">
        <v>154</v>
      </c>
      <c r="H31" s="23" t="s">
        <v>155</v>
      </c>
      <c r="I31" s="23" t="s">
        <v>156</v>
      </c>
      <c r="J31" s="156">
        <v>3</v>
      </c>
      <c r="K31" s="26" t="s">
        <v>312</v>
      </c>
    </row>
    <row r="32" spans="1:11" s="45" customFormat="1" ht="112.5" x14ac:dyDescent="0.3">
      <c r="A32" s="40">
        <v>20</v>
      </c>
      <c r="B32" s="23" t="s">
        <v>283</v>
      </c>
      <c r="C32" s="23" t="s">
        <v>252</v>
      </c>
      <c r="D32" s="26">
        <v>2</v>
      </c>
      <c r="E32" s="85"/>
      <c r="F32" s="85"/>
      <c r="G32" s="23" t="s">
        <v>132</v>
      </c>
      <c r="H32" s="23" t="s">
        <v>133</v>
      </c>
      <c r="I32" s="23" t="s">
        <v>134</v>
      </c>
      <c r="J32" s="156">
        <v>1</v>
      </c>
      <c r="K32" s="26" t="s">
        <v>313</v>
      </c>
    </row>
    <row r="33" spans="1:11" s="45" customFormat="1" ht="19.5" customHeight="1" x14ac:dyDescent="0.35">
      <c r="A33" s="71" t="s">
        <v>34</v>
      </c>
      <c r="B33" s="72"/>
      <c r="C33" s="72"/>
      <c r="D33" s="72"/>
      <c r="E33" s="72"/>
      <c r="F33" s="72"/>
      <c r="G33" s="72"/>
      <c r="H33" s="72"/>
      <c r="I33" s="72"/>
      <c r="J33" s="72"/>
      <c r="K33" s="73"/>
    </row>
    <row r="34" spans="1:11" s="45" customFormat="1" ht="75" x14ac:dyDescent="0.3">
      <c r="A34" s="50">
        <v>21</v>
      </c>
      <c r="B34" s="51" t="s">
        <v>14</v>
      </c>
      <c r="C34" s="99"/>
      <c r="D34" s="100"/>
      <c r="E34" s="23" t="s">
        <v>52</v>
      </c>
      <c r="F34" s="23" t="s">
        <v>71</v>
      </c>
      <c r="G34" s="23" t="s">
        <v>51</v>
      </c>
      <c r="H34" s="23" t="s">
        <v>57</v>
      </c>
      <c r="I34" s="23" t="s">
        <v>56</v>
      </c>
      <c r="J34" s="156">
        <v>3</v>
      </c>
      <c r="K34" s="26" t="s">
        <v>57</v>
      </c>
    </row>
    <row r="35" spans="1:11" s="45" customFormat="1" ht="93.75" x14ac:dyDescent="0.3">
      <c r="A35" s="52">
        <v>22</v>
      </c>
      <c r="B35" s="51" t="s">
        <v>49</v>
      </c>
      <c r="C35" s="101"/>
      <c r="D35" s="102"/>
      <c r="E35" s="23" t="s">
        <v>251</v>
      </c>
      <c r="F35" s="23" t="s">
        <v>201</v>
      </c>
      <c r="G35" s="23" t="s">
        <v>53</v>
      </c>
      <c r="H35" s="23" t="s">
        <v>54</v>
      </c>
      <c r="I35" s="23" t="s">
        <v>63</v>
      </c>
      <c r="J35" s="156">
        <v>3</v>
      </c>
      <c r="K35" s="26" t="s">
        <v>63</v>
      </c>
    </row>
    <row r="36" spans="1:11" s="45" customFormat="1" ht="99" customHeight="1" x14ac:dyDescent="0.3">
      <c r="A36" s="52">
        <v>23</v>
      </c>
      <c r="B36" s="23" t="s">
        <v>12</v>
      </c>
      <c r="C36" s="103"/>
      <c r="D36" s="104"/>
      <c r="E36" s="23" t="s">
        <v>50</v>
      </c>
      <c r="F36" s="23" t="s">
        <v>135</v>
      </c>
      <c r="G36" s="23" t="s">
        <v>136</v>
      </c>
      <c r="H36" s="23" t="s">
        <v>137</v>
      </c>
      <c r="I36" s="23" t="s">
        <v>66</v>
      </c>
      <c r="J36" s="156">
        <v>1</v>
      </c>
      <c r="K36" s="26" t="s">
        <v>314</v>
      </c>
    </row>
    <row r="37" spans="1:11" s="43" customFormat="1" ht="18.75" x14ac:dyDescent="0.3">
      <c r="A37" s="105" t="s">
        <v>86</v>
      </c>
      <c r="B37" s="105"/>
      <c r="C37" s="105"/>
      <c r="D37" s="105"/>
      <c r="E37" s="105"/>
      <c r="F37" s="105"/>
      <c r="G37" s="106"/>
      <c r="H37" s="113" t="s">
        <v>88</v>
      </c>
      <c r="I37" s="113"/>
      <c r="J37" s="157">
        <f>J8+J9+J10+J11+J12+J13+J14+J15+J16+J18+J19+J20+J21+J22+J24+J25</f>
        <v>40</v>
      </c>
      <c r="K37" s="19"/>
    </row>
    <row r="38" spans="1:11" s="43" customFormat="1" ht="18.75" x14ac:dyDescent="0.3">
      <c r="A38" s="107" t="s">
        <v>87</v>
      </c>
      <c r="B38" s="107"/>
      <c r="C38" s="107"/>
      <c r="D38" s="107"/>
      <c r="E38" s="107"/>
      <c r="F38" s="107"/>
      <c r="G38" s="108"/>
      <c r="H38" s="112" t="s">
        <v>89</v>
      </c>
      <c r="I38" s="112"/>
      <c r="J38" s="157">
        <f>J27+J29+J31+J32+J34+J35+J36</f>
        <v>17</v>
      </c>
      <c r="K38" s="19"/>
    </row>
    <row r="39" spans="1:11" ht="21" x14ac:dyDescent="0.35">
      <c r="A39" s="109" t="s">
        <v>229</v>
      </c>
      <c r="B39" s="110"/>
      <c r="C39" s="110"/>
      <c r="D39" s="110"/>
      <c r="E39" s="110"/>
      <c r="F39" s="110"/>
      <c r="G39" s="110"/>
      <c r="H39" s="110"/>
      <c r="I39" s="111"/>
      <c r="J39" s="158">
        <f>SUM(J37:J38)</f>
        <v>57</v>
      </c>
      <c r="K39" s="47"/>
    </row>
    <row r="51" ht="21.75" customHeight="1" x14ac:dyDescent="0.25"/>
  </sheetData>
  <sheetProtection formatCells="0" formatColumns="0" formatRows="0" selectLockedCells="1"/>
  <mergeCells count="29">
    <mergeCell ref="C34:D36"/>
    <mergeCell ref="A37:G37"/>
    <mergeCell ref="A38:G38"/>
    <mergeCell ref="A39:I39"/>
    <mergeCell ref="H38:I38"/>
    <mergeCell ref="H37:I37"/>
    <mergeCell ref="G4:I4"/>
    <mergeCell ref="A7:F7"/>
    <mergeCell ref="K4:K5"/>
    <mergeCell ref="A4:A5"/>
    <mergeCell ref="A1:K1"/>
    <mergeCell ref="A3:F3"/>
    <mergeCell ref="A2:K2"/>
    <mergeCell ref="A23:K23"/>
    <mergeCell ref="A33:K33"/>
    <mergeCell ref="A30:K30"/>
    <mergeCell ref="A28:K28"/>
    <mergeCell ref="C4:C5"/>
    <mergeCell ref="A6:K6"/>
    <mergeCell ref="E4:E5"/>
    <mergeCell ref="J4:J5"/>
    <mergeCell ref="B4:B5"/>
    <mergeCell ref="D4:D5"/>
    <mergeCell ref="F4:F5"/>
    <mergeCell ref="F31:F32"/>
    <mergeCell ref="A17:K17"/>
    <mergeCell ref="A26:K26"/>
    <mergeCell ref="C29:D29"/>
    <mergeCell ref="E31:E32"/>
  </mergeCells>
  <pageMargins left="0" right="0" top="0" bottom="0" header="0.31496062992125984" footer="0.15748031496062992"/>
  <pageSetup paperSize="9" scale="45" orientation="landscape" r:id="rId1"/>
  <headerFooter scaleWithDoc="0" alignWithMargins="0"/>
  <rowBreaks count="2" manualBreakCount="2">
    <brk id="16" max="16383" man="1"/>
    <brk id="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24"/>
  <sheetViews>
    <sheetView view="pageBreakPreview" zoomScale="75" zoomScaleNormal="75" zoomScaleSheetLayoutView="75" workbookViewId="0">
      <selection activeCell="D4" sqref="D4"/>
    </sheetView>
  </sheetViews>
  <sheetFormatPr defaultRowHeight="15" x14ac:dyDescent="0.25"/>
  <cols>
    <col min="1" max="1" width="7" customWidth="1"/>
    <col min="2" max="2" width="71.140625" customWidth="1"/>
    <col min="3" max="3" width="19.85546875" customWidth="1"/>
    <col min="4" max="4" width="69" style="1" customWidth="1"/>
    <col min="5" max="5" width="54.42578125" customWidth="1"/>
    <col min="257" max="257" width="7" customWidth="1"/>
    <col min="258" max="258" width="71.140625" customWidth="1"/>
    <col min="259" max="259" width="19.85546875" customWidth="1"/>
    <col min="260" max="260" width="94.85546875" customWidth="1"/>
    <col min="261" max="261" width="30.28515625" customWidth="1"/>
    <col min="513" max="513" width="7" customWidth="1"/>
    <col min="514" max="514" width="71.140625" customWidth="1"/>
    <col min="515" max="515" width="19.85546875" customWidth="1"/>
    <col min="516" max="516" width="94.85546875" customWidth="1"/>
    <col min="517" max="517" width="30.28515625" customWidth="1"/>
    <col min="769" max="769" width="7" customWidth="1"/>
    <col min="770" max="770" width="71.140625" customWidth="1"/>
    <col min="771" max="771" width="19.85546875" customWidth="1"/>
    <col min="772" max="772" width="94.85546875" customWidth="1"/>
    <col min="773" max="773" width="30.28515625" customWidth="1"/>
    <col min="1025" max="1025" width="7" customWidth="1"/>
    <col min="1026" max="1026" width="71.140625" customWidth="1"/>
    <col min="1027" max="1027" width="19.85546875" customWidth="1"/>
    <col min="1028" max="1028" width="94.85546875" customWidth="1"/>
    <col min="1029" max="1029" width="30.28515625" customWidth="1"/>
    <col min="1281" max="1281" width="7" customWidth="1"/>
    <col min="1282" max="1282" width="71.140625" customWidth="1"/>
    <col min="1283" max="1283" width="19.85546875" customWidth="1"/>
    <col min="1284" max="1284" width="94.85546875" customWidth="1"/>
    <col min="1285" max="1285" width="30.28515625" customWidth="1"/>
    <col min="1537" max="1537" width="7" customWidth="1"/>
    <col min="1538" max="1538" width="71.140625" customWidth="1"/>
    <col min="1539" max="1539" width="19.85546875" customWidth="1"/>
    <col min="1540" max="1540" width="94.85546875" customWidth="1"/>
    <col min="1541" max="1541" width="30.28515625" customWidth="1"/>
    <col min="1793" max="1793" width="7" customWidth="1"/>
    <col min="1794" max="1794" width="71.140625" customWidth="1"/>
    <col min="1795" max="1795" width="19.85546875" customWidth="1"/>
    <col min="1796" max="1796" width="94.85546875" customWidth="1"/>
    <col min="1797" max="1797" width="30.28515625" customWidth="1"/>
    <col min="2049" max="2049" width="7" customWidth="1"/>
    <col min="2050" max="2050" width="71.140625" customWidth="1"/>
    <col min="2051" max="2051" width="19.85546875" customWidth="1"/>
    <col min="2052" max="2052" width="94.85546875" customWidth="1"/>
    <col min="2053" max="2053" width="30.28515625" customWidth="1"/>
    <col min="2305" max="2305" width="7" customWidth="1"/>
    <col min="2306" max="2306" width="71.140625" customWidth="1"/>
    <col min="2307" max="2307" width="19.85546875" customWidth="1"/>
    <col min="2308" max="2308" width="94.85546875" customWidth="1"/>
    <col min="2309" max="2309" width="30.28515625" customWidth="1"/>
    <col min="2561" max="2561" width="7" customWidth="1"/>
    <col min="2562" max="2562" width="71.140625" customWidth="1"/>
    <col min="2563" max="2563" width="19.85546875" customWidth="1"/>
    <col min="2564" max="2564" width="94.85546875" customWidth="1"/>
    <col min="2565" max="2565" width="30.28515625" customWidth="1"/>
    <col min="2817" max="2817" width="7" customWidth="1"/>
    <col min="2818" max="2818" width="71.140625" customWidth="1"/>
    <col min="2819" max="2819" width="19.85546875" customWidth="1"/>
    <col min="2820" max="2820" width="94.85546875" customWidth="1"/>
    <col min="2821" max="2821" width="30.28515625" customWidth="1"/>
    <col min="3073" max="3073" width="7" customWidth="1"/>
    <col min="3074" max="3074" width="71.140625" customWidth="1"/>
    <col min="3075" max="3075" width="19.85546875" customWidth="1"/>
    <col min="3076" max="3076" width="94.85546875" customWidth="1"/>
    <col min="3077" max="3077" width="30.28515625" customWidth="1"/>
    <col min="3329" max="3329" width="7" customWidth="1"/>
    <col min="3330" max="3330" width="71.140625" customWidth="1"/>
    <col min="3331" max="3331" width="19.85546875" customWidth="1"/>
    <col min="3332" max="3332" width="94.85546875" customWidth="1"/>
    <col min="3333" max="3333" width="30.28515625" customWidth="1"/>
    <col min="3585" max="3585" width="7" customWidth="1"/>
    <col min="3586" max="3586" width="71.140625" customWidth="1"/>
    <col min="3587" max="3587" width="19.85546875" customWidth="1"/>
    <col min="3588" max="3588" width="94.85546875" customWidth="1"/>
    <col min="3589" max="3589" width="30.28515625" customWidth="1"/>
    <col min="3841" max="3841" width="7" customWidth="1"/>
    <col min="3842" max="3842" width="71.140625" customWidth="1"/>
    <col min="3843" max="3843" width="19.85546875" customWidth="1"/>
    <col min="3844" max="3844" width="94.85546875" customWidth="1"/>
    <col min="3845" max="3845" width="30.28515625" customWidth="1"/>
    <col min="4097" max="4097" width="7" customWidth="1"/>
    <col min="4098" max="4098" width="71.140625" customWidth="1"/>
    <col min="4099" max="4099" width="19.85546875" customWidth="1"/>
    <col min="4100" max="4100" width="94.85546875" customWidth="1"/>
    <col min="4101" max="4101" width="30.28515625" customWidth="1"/>
    <col min="4353" max="4353" width="7" customWidth="1"/>
    <col min="4354" max="4354" width="71.140625" customWidth="1"/>
    <col min="4355" max="4355" width="19.85546875" customWidth="1"/>
    <col min="4356" max="4356" width="94.85546875" customWidth="1"/>
    <col min="4357" max="4357" width="30.28515625" customWidth="1"/>
    <col min="4609" max="4609" width="7" customWidth="1"/>
    <col min="4610" max="4610" width="71.140625" customWidth="1"/>
    <col min="4611" max="4611" width="19.85546875" customWidth="1"/>
    <col min="4612" max="4612" width="94.85546875" customWidth="1"/>
    <col min="4613" max="4613" width="30.28515625" customWidth="1"/>
    <col min="4865" max="4865" width="7" customWidth="1"/>
    <col min="4866" max="4866" width="71.140625" customWidth="1"/>
    <col min="4867" max="4867" width="19.85546875" customWidth="1"/>
    <col min="4868" max="4868" width="94.85546875" customWidth="1"/>
    <col min="4869" max="4869" width="30.28515625" customWidth="1"/>
    <col min="5121" max="5121" width="7" customWidth="1"/>
    <col min="5122" max="5122" width="71.140625" customWidth="1"/>
    <col min="5123" max="5123" width="19.85546875" customWidth="1"/>
    <col min="5124" max="5124" width="94.85546875" customWidth="1"/>
    <col min="5125" max="5125" width="30.28515625" customWidth="1"/>
    <col min="5377" max="5377" width="7" customWidth="1"/>
    <col min="5378" max="5378" width="71.140625" customWidth="1"/>
    <col min="5379" max="5379" width="19.85546875" customWidth="1"/>
    <col min="5380" max="5380" width="94.85546875" customWidth="1"/>
    <col min="5381" max="5381" width="30.28515625" customWidth="1"/>
    <col min="5633" max="5633" width="7" customWidth="1"/>
    <col min="5634" max="5634" width="71.140625" customWidth="1"/>
    <col min="5635" max="5635" width="19.85546875" customWidth="1"/>
    <col min="5636" max="5636" width="94.85546875" customWidth="1"/>
    <col min="5637" max="5637" width="30.28515625" customWidth="1"/>
    <col min="5889" max="5889" width="7" customWidth="1"/>
    <col min="5890" max="5890" width="71.140625" customWidth="1"/>
    <col min="5891" max="5891" width="19.85546875" customWidth="1"/>
    <col min="5892" max="5892" width="94.85546875" customWidth="1"/>
    <col min="5893" max="5893" width="30.28515625" customWidth="1"/>
    <col min="6145" max="6145" width="7" customWidth="1"/>
    <col min="6146" max="6146" width="71.140625" customWidth="1"/>
    <col min="6147" max="6147" width="19.85546875" customWidth="1"/>
    <col min="6148" max="6148" width="94.85546875" customWidth="1"/>
    <col min="6149" max="6149" width="30.28515625" customWidth="1"/>
    <col min="6401" max="6401" width="7" customWidth="1"/>
    <col min="6402" max="6402" width="71.140625" customWidth="1"/>
    <col min="6403" max="6403" width="19.85546875" customWidth="1"/>
    <col min="6404" max="6404" width="94.85546875" customWidth="1"/>
    <col min="6405" max="6405" width="30.28515625" customWidth="1"/>
    <col min="6657" max="6657" width="7" customWidth="1"/>
    <col min="6658" max="6658" width="71.140625" customWidth="1"/>
    <col min="6659" max="6659" width="19.85546875" customWidth="1"/>
    <col min="6660" max="6660" width="94.85546875" customWidth="1"/>
    <col min="6661" max="6661" width="30.28515625" customWidth="1"/>
    <col min="6913" max="6913" width="7" customWidth="1"/>
    <col min="6914" max="6914" width="71.140625" customWidth="1"/>
    <col min="6915" max="6915" width="19.85546875" customWidth="1"/>
    <col min="6916" max="6916" width="94.85546875" customWidth="1"/>
    <col min="6917" max="6917" width="30.28515625" customWidth="1"/>
    <col min="7169" max="7169" width="7" customWidth="1"/>
    <col min="7170" max="7170" width="71.140625" customWidth="1"/>
    <col min="7171" max="7171" width="19.85546875" customWidth="1"/>
    <col min="7172" max="7172" width="94.85546875" customWidth="1"/>
    <col min="7173" max="7173" width="30.28515625" customWidth="1"/>
    <col min="7425" max="7425" width="7" customWidth="1"/>
    <col min="7426" max="7426" width="71.140625" customWidth="1"/>
    <col min="7427" max="7427" width="19.85546875" customWidth="1"/>
    <col min="7428" max="7428" width="94.85546875" customWidth="1"/>
    <col min="7429" max="7429" width="30.28515625" customWidth="1"/>
    <col min="7681" max="7681" width="7" customWidth="1"/>
    <col min="7682" max="7682" width="71.140625" customWidth="1"/>
    <col min="7683" max="7683" width="19.85546875" customWidth="1"/>
    <col min="7684" max="7684" width="94.85546875" customWidth="1"/>
    <col min="7685" max="7685" width="30.28515625" customWidth="1"/>
    <col min="7937" max="7937" width="7" customWidth="1"/>
    <col min="7938" max="7938" width="71.140625" customWidth="1"/>
    <col min="7939" max="7939" width="19.85546875" customWidth="1"/>
    <col min="7940" max="7940" width="94.85546875" customWidth="1"/>
    <col min="7941" max="7941" width="30.28515625" customWidth="1"/>
    <col min="8193" max="8193" width="7" customWidth="1"/>
    <col min="8194" max="8194" width="71.140625" customWidth="1"/>
    <col min="8195" max="8195" width="19.85546875" customWidth="1"/>
    <col min="8196" max="8196" width="94.85546875" customWidth="1"/>
    <col min="8197" max="8197" width="30.28515625" customWidth="1"/>
    <col min="8449" max="8449" width="7" customWidth="1"/>
    <col min="8450" max="8450" width="71.140625" customWidth="1"/>
    <col min="8451" max="8451" width="19.85546875" customWidth="1"/>
    <col min="8452" max="8452" width="94.85546875" customWidth="1"/>
    <col min="8453" max="8453" width="30.28515625" customWidth="1"/>
    <col min="8705" max="8705" width="7" customWidth="1"/>
    <col min="8706" max="8706" width="71.140625" customWidth="1"/>
    <col min="8707" max="8707" width="19.85546875" customWidth="1"/>
    <col min="8708" max="8708" width="94.85546875" customWidth="1"/>
    <col min="8709" max="8709" width="30.28515625" customWidth="1"/>
    <col min="8961" max="8961" width="7" customWidth="1"/>
    <col min="8962" max="8962" width="71.140625" customWidth="1"/>
    <col min="8963" max="8963" width="19.85546875" customWidth="1"/>
    <col min="8964" max="8964" width="94.85546875" customWidth="1"/>
    <col min="8965" max="8965" width="30.28515625" customWidth="1"/>
    <col min="9217" max="9217" width="7" customWidth="1"/>
    <col min="9218" max="9218" width="71.140625" customWidth="1"/>
    <col min="9219" max="9219" width="19.85546875" customWidth="1"/>
    <col min="9220" max="9220" width="94.85546875" customWidth="1"/>
    <col min="9221" max="9221" width="30.28515625" customWidth="1"/>
    <col min="9473" max="9473" width="7" customWidth="1"/>
    <col min="9474" max="9474" width="71.140625" customWidth="1"/>
    <col min="9475" max="9475" width="19.85546875" customWidth="1"/>
    <col min="9476" max="9476" width="94.85546875" customWidth="1"/>
    <col min="9477" max="9477" width="30.28515625" customWidth="1"/>
    <col min="9729" max="9729" width="7" customWidth="1"/>
    <col min="9730" max="9730" width="71.140625" customWidth="1"/>
    <col min="9731" max="9731" width="19.85546875" customWidth="1"/>
    <col min="9732" max="9732" width="94.85546875" customWidth="1"/>
    <col min="9733" max="9733" width="30.28515625" customWidth="1"/>
    <col min="9985" max="9985" width="7" customWidth="1"/>
    <col min="9986" max="9986" width="71.140625" customWidth="1"/>
    <col min="9987" max="9987" width="19.85546875" customWidth="1"/>
    <col min="9988" max="9988" width="94.85546875" customWidth="1"/>
    <col min="9989" max="9989" width="30.28515625" customWidth="1"/>
    <col min="10241" max="10241" width="7" customWidth="1"/>
    <col min="10242" max="10242" width="71.140625" customWidth="1"/>
    <col min="10243" max="10243" width="19.85546875" customWidth="1"/>
    <col min="10244" max="10244" width="94.85546875" customWidth="1"/>
    <col min="10245" max="10245" width="30.28515625" customWidth="1"/>
    <col min="10497" max="10497" width="7" customWidth="1"/>
    <col min="10498" max="10498" width="71.140625" customWidth="1"/>
    <col min="10499" max="10499" width="19.85546875" customWidth="1"/>
    <col min="10500" max="10500" width="94.85546875" customWidth="1"/>
    <col min="10501" max="10501" width="30.28515625" customWidth="1"/>
    <col min="10753" max="10753" width="7" customWidth="1"/>
    <col min="10754" max="10754" width="71.140625" customWidth="1"/>
    <col min="10755" max="10755" width="19.85546875" customWidth="1"/>
    <col min="10756" max="10756" width="94.85546875" customWidth="1"/>
    <col min="10757" max="10757" width="30.28515625" customWidth="1"/>
    <col min="11009" max="11009" width="7" customWidth="1"/>
    <col min="11010" max="11010" width="71.140625" customWidth="1"/>
    <col min="11011" max="11011" width="19.85546875" customWidth="1"/>
    <col min="11012" max="11012" width="94.85546875" customWidth="1"/>
    <col min="11013" max="11013" width="30.28515625" customWidth="1"/>
    <col min="11265" max="11265" width="7" customWidth="1"/>
    <col min="11266" max="11266" width="71.140625" customWidth="1"/>
    <col min="11267" max="11267" width="19.85546875" customWidth="1"/>
    <col min="11268" max="11268" width="94.85546875" customWidth="1"/>
    <col min="11269" max="11269" width="30.28515625" customWidth="1"/>
    <col min="11521" max="11521" width="7" customWidth="1"/>
    <col min="11522" max="11522" width="71.140625" customWidth="1"/>
    <col min="11523" max="11523" width="19.85546875" customWidth="1"/>
    <col min="11524" max="11524" width="94.85546875" customWidth="1"/>
    <col min="11525" max="11525" width="30.28515625" customWidth="1"/>
    <col min="11777" max="11777" width="7" customWidth="1"/>
    <col min="11778" max="11778" width="71.140625" customWidth="1"/>
    <col min="11779" max="11779" width="19.85546875" customWidth="1"/>
    <col min="11780" max="11780" width="94.85546875" customWidth="1"/>
    <col min="11781" max="11781" width="30.28515625" customWidth="1"/>
    <col min="12033" max="12033" width="7" customWidth="1"/>
    <col min="12034" max="12034" width="71.140625" customWidth="1"/>
    <col min="12035" max="12035" width="19.85546875" customWidth="1"/>
    <col min="12036" max="12036" width="94.85546875" customWidth="1"/>
    <col min="12037" max="12037" width="30.28515625" customWidth="1"/>
    <col min="12289" max="12289" width="7" customWidth="1"/>
    <col min="12290" max="12290" width="71.140625" customWidth="1"/>
    <col min="12291" max="12291" width="19.85546875" customWidth="1"/>
    <col min="12292" max="12292" width="94.85546875" customWidth="1"/>
    <col min="12293" max="12293" width="30.28515625" customWidth="1"/>
    <col min="12545" max="12545" width="7" customWidth="1"/>
    <col min="12546" max="12546" width="71.140625" customWidth="1"/>
    <col min="12547" max="12547" width="19.85546875" customWidth="1"/>
    <col min="12548" max="12548" width="94.85546875" customWidth="1"/>
    <col min="12549" max="12549" width="30.28515625" customWidth="1"/>
    <col min="12801" max="12801" width="7" customWidth="1"/>
    <col min="12802" max="12802" width="71.140625" customWidth="1"/>
    <col min="12803" max="12803" width="19.85546875" customWidth="1"/>
    <col min="12804" max="12804" width="94.85546875" customWidth="1"/>
    <col min="12805" max="12805" width="30.28515625" customWidth="1"/>
    <col min="13057" max="13057" width="7" customWidth="1"/>
    <col min="13058" max="13058" width="71.140625" customWidth="1"/>
    <col min="13059" max="13059" width="19.85546875" customWidth="1"/>
    <col min="13060" max="13060" width="94.85546875" customWidth="1"/>
    <col min="13061" max="13061" width="30.28515625" customWidth="1"/>
    <col min="13313" max="13313" width="7" customWidth="1"/>
    <col min="13314" max="13314" width="71.140625" customWidth="1"/>
    <col min="13315" max="13315" width="19.85546875" customWidth="1"/>
    <col min="13316" max="13316" width="94.85546875" customWidth="1"/>
    <col min="13317" max="13317" width="30.28515625" customWidth="1"/>
    <col min="13569" max="13569" width="7" customWidth="1"/>
    <col min="13570" max="13570" width="71.140625" customWidth="1"/>
    <col min="13571" max="13571" width="19.85546875" customWidth="1"/>
    <col min="13572" max="13572" width="94.85546875" customWidth="1"/>
    <col min="13573" max="13573" width="30.28515625" customWidth="1"/>
    <col min="13825" max="13825" width="7" customWidth="1"/>
    <col min="13826" max="13826" width="71.140625" customWidth="1"/>
    <col min="13827" max="13827" width="19.85546875" customWidth="1"/>
    <col min="13828" max="13828" width="94.85546875" customWidth="1"/>
    <col min="13829" max="13829" width="30.28515625" customWidth="1"/>
    <col min="14081" max="14081" width="7" customWidth="1"/>
    <col min="14082" max="14082" width="71.140625" customWidth="1"/>
    <col min="14083" max="14083" width="19.85546875" customWidth="1"/>
    <col min="14084" max="14084" width="94.85546875" customWidth="1"/>
    <col min="14085" max="14085" width="30.28515625" customWidth="1"/>
    <col min="14337" max="14337" width="7" customWidth="1"/>
    <col min="14338" max="14338" width="71.140625" customWidth="1"/>
    <col min="14339" max="14339" width="19.85546875" customWidth="1"/>
    <col min="14340" max="14340" width="94.85546875" customWidth="1"/>
    <col min="14341" max="14341" width="30.28515625" customWidth="1"/>
    <col min="14593" max="14593" width="7" customWidth="1"/>
    <col min="14594" max="14594" width="71.140625" customWidth="1"/>
    <col min="14595" max="14595" width="19.85546875" customWidth="1"/>
    <col min="14596" max="14596" width="94.85546875" customWidth="1"/>
    <col min="14597" max="14597" width="30.28515625" customWidth="1"/>
    <col min="14849" max="14849" width="7" customWidth="1"/>
    <col min="14850" max="14850" width="71.140625" customWidth="1"/>
    <col min="14851" max="14851" width="19.85546875" customWidth="1"/>
    <col min="14852" max="14852" width="94.85546875" customWidth="1"/>
    <col min="14853" max="14853" width="30.28515625" customWidth="1"/>
    <col min="15105" max="15105" width="7" customWidth="1"/>
    <col min="15106" max="15106" width="71.140625" customWidth="1"/>
    <col min="15107" max="15107" width="19.85546875" customWidth="1"/>
    <col min="15108" max="15108" width="94.85546875" customWidth="1"/>
    <col min="15109" max="15109" width="30.28515625" customWidth="1"/>
    <col min="15361" max="15361" width="7" customWidth="1"/>
    <col min="15362" max="15362" width="71.140625" customWidth="1"/>
    <col min="15363" max="15363" width="19.85546875" customWidth="1"/>
    <col min="15364" max="15364" width="94.85546875" customWidth="1"/>
    <col min="15365" max="15365" width="30.28515625" customWidth="1"/>
    <col min="15617" max="15617" width="7" customWidth="1"/>
    <col min="15618" max="15618" width="71.140625" customWidth="1"/>
    <col min="15619" max="15619" width="19.85546875" customWidth="1"/>
    <col min="15620" max="15620" width="94.85546875" customWidth="1"/>
    <col min="15621" max="15621" width="30.28515625" customWidth="1"/>
    <col min="15873" max="15873" width="7" customWidth="1"/>
    <col min="15874" max="15874" width="71.140625" customWidth="1"/>
    <col min="15875" max="15875" width="19.85546875" customWidth="1"/>
    <col min="15876" max="15876" width="94.85546875" customWidth="1"/>
    <col min="15877" max="15877" width="30.28515625" customWidth="1"/>
    <col min="16129" max="16129" width="7" customWidth="1"/>
    <col min="16130" max="16130" width="71.140625" customWidth="1"/>
    <col min="16131" max="16131" width="19.85546875" customWidth="1"/>
    <col min="16132" max="16132" width="94.85546875" customWidth="1"/>
    <col min="16133" max="16133" width="30.28515625" customWidth="1"/>
  </cols>
  <sheetData>
    <row r="1" spans="1:13" ht="21.75" customHeight="1" x14ac:dyDescent="0.4">
      <c r="A1" s="90" t="s">
        <v>271</v>
      </c>
      <c r="B1" s="91"/>
      <c r="C1" s="91"/>
      <c r="D1" s="91"/>
      <c r="E1" s="91"/>
      <c r="H1" s="66"/>
      <c r="I1" s="66"/>
      <c r="J1" s="66"/>
      <c r="K1" s="67"/>
    </row>
    <row r="2" spans="1:13" ht="21" customHeight="1" x14ac:dyDescent="0.45">
      <c r="A2" s="114" t="s">
        <v>31</v>
      </c>
      <c r="B2" s="114"/>
      <c r="C2" s="114"/>
      <c r="D2" s="114"/>
      <c r="E2" s="114"/>
    </row>
    <row r="3" spans="1:13" ht="48" customHeight="1" x14ac:dyDescent="0.3">
      <c r="A3" s="93" t="s">
        <v>343</v>
      </c>
      <c r="B3" s="94"/>
      <c r="C3" s="94"/>
      <c r="D3" s="117" t="s">
        <v>291</v>
      </c>
      <c r="E3" s="118"/>
      <c r="F3" s="17"/>
      <c r="G3" s="17"/>
      <c r="H3" s="17"/>
      <c r="I3" s="17"/>
      <c r="J3" s="17"/>
      <c r="K3" s="17"/>
      <c r="L3" s="17"/>
      <c r="M3" s="17"/>
    </row>
    <row r="4" spans="1:13" ht="75" customHeight="1" x14ac:dyDescent="0.3">
      <c r="A4" s="29" t="s">
        <v>6</v>
      </c>
      <c r="B4" s="29" t="s">
        <v>0</v>
      </c>
      <c r="C4" s="30" t="s">
        <v>32</v>
      </c>
      <c r="D4" s="7" t="s">
        <v>33</v>
      </c>
      <c r="E4" s="7" t="s">
        <v>3</v>
      </c>
    </row>
    <row r="5" spans="1:13" ht="158.44999999999999" customHeight="1" x14ac:dyDescent="0.25">
      <c r="A5" s="31">
        <v>1</v>
      </c>
      <c r="B5" s="10" t="s">
        <v>113</v>
      </c>
      <c r="C5" s="8">
        <v>1</v>
      </c>
      <c r="D5" s="11" t="s">
        <v>139</v>
      </c>
      <c r="E5" s="160" t="s">
        <v>315</v>
      </c>
    </row>
    <row r="6" spans="1:13" ht="154.15" customHeight="1" x14ac:dyDescent="0.25">
      <c r="A6" s="31">
        <v>2</v>
      </c>
      <c r="B6" s="10" t="s">
        <v>72</v>
      </c>
      <c r="C6" s="8">
        <v>1</v>
      </c>
      <c r="D6" s="11" t="s">
        <v>290</v>
      </c>
      <c r="E6" s="160" t="s">
        <v>316</v>
      </c>
    </row>
    <row r="7" spans="1:13" ht="59.25" customHeight="1" x14ac:dyDescent="0.25">
      <c r="A7" s="31">
        <v>3</v>
      </c>
      <c r="B7" s="10" t="s">
        <v>266</v>
      </c>
      <c r="C7" s="8">
        <v>1</v>
      </c>
      <c r="D7" s="11" t="s">
        <v>289</v>
      </c>
      <c r="E7" s="160" t="s">
        <v>317</v>
      </c>
    </row>
    <row r="8" spans="1:13" ht="138" customHeight="1" x14ac:dyDescent="0.25">
      <c r="A8" s="31">
        <v>4</v>
      </c>
      <c r="B8" s="10" t="s">
        <v>267</v>
      </c>
      <c r="C8" s="8">
        <v>1</v>
      </c>
      <c r="D8" s="11" t="s">
        <v>268</v>
      </c>
      <c r="E8" s="160" t="s">
        <v>318</v>
      </c>
    </row>
    <row r="9" spans="1:13" ht="122.45" customHeight="1" x14ac:dyDescent="0.25">
      <c r="A9" s="31">
        <v>5</v>
      </c>
      <c r="B9" s="10" t="s">
        <v>269</v>
      </c>
      <c r="C9" s="8">
        <v>1</v>
      </c>
      <c r="D9" s="11" t="s">
        <v>270</v>
      </c>
      <c r="E9" s="160" t="s">
        <v>319</v>
      </c>
    </row>
    <row r="10" spans="1:13" ht="130.15" customHeight="1" x14ac:dyDescent="0.25">
      <c r="A10" s="31">
        <v>6</v>
      </c>
      <c r="B10" s="10" t="s">
        <v>39</v>
      </c>
      <c r="C10" s="9">
        <v>1</v>
      </c>
      <c r="D10" s="11" t="s">
        <v>114</v>
      </c>
      <c r="E10" s="160" t="s">
        <v>320</v>
      </c>
    </row>
    <row r="11" spans="1:13" ht="111" customHeight="1" x14ac:dyDescent="0.25">
      <c r="A11" s="31">
        <v>7</v>
      </c>
      <c r="B11" s="10" t="s">
        <v>40</v>
      </c>
      <c r="C11" s="9">
        <v>1</v>
      </c>
      <c r="D11" s="11" t="s">
        <v>115</v>
      </c>
      <c r="E11" s="160" t="s">
        <v>321</v>
      </c>
    </row>
    <row r="12" spans="1:13" ht="196.15" customHeight="1" x14ac:dyDescent="0.25">
      <c r="A12" s="31">
        <v>8</v>
      </c>
      <c r="B12" s="10" t="s">
        <v>116</v>
      </c>
      <c r="C12" s="9">
        <v>1</v>
      </c>
      <c r="D12" s="12" t="s">
        <v>41</v>
      </c>
      <c r="E12" s="160" t="s">
        <v>322</v>
      </c>
    </row>
    <row r="13" spans="1:13" ht="104.45" customHeight="1" x14ac:dyDescent="0.25">
      <c r="A13" s="31">
        <v>9</v>
      </c>
      <c r="B13" s="10" t="s">
        <v>42</v>
      </c>
      <c r="C13" s="8">
        <v>1</v>
      </c>
      <c r="D13" s="11" t="s">
        <v>43</v>
      </c>
      <c r="E13" s="160" t="s">
        <v>323</v>
      </c>
    </row>
    <row r="14" spans="1:13" ht="48.6" customHeight="1" x14ac:dyDescent="0.25">
      <c r="A14" s="31">
        <v>10</v>
      </c>
      <c r="B14" s="10" t="s">
        <v>44</v>
      </c>
      <c r="C14" s="9">
        <v>1</v>
      </c>
      <c r="D14" s="12" t="s">
        <v>45</v>
      </c>
      <c r="E14" s="160" t="s">
        <v>324</v>
      </c>
    </row>
    <row r="15" spans="1:13" ht="23.25" x14ac:dyDescent="0.3">
      <c r="A15" s="115" t="s">
        <v>24</v>
      </c>
      <c r="B15" s="116"/>
      <c r="C15" s="32">
        <f>SUM(C5:C14)</f>
        <v>10</v>
      </c>
      <c r="D15" s="33"/>
      <c r="E15" s="34"/>
    </row>
    <row r="16" spans="1:13" x14ac:dyDescent="0.25">
      <c r="D16"/>
    </row>
    <row r="17" spans="4:4" x14ac:dyDescent="0.25">
      <c r="D17"/>
    </row>
    <row r="18" spans="4:4" x14ac:dyDescent="0.25">
      <c r="D18"/>
    </row>
    <row r="19" spans="4:4" x14ac:dyDescent="0.25">
      <c r="D19"/>
    </row>
    <row r="20" spans="4:4" x14ac:dyDescent="0.25">
      <c r="D20"/>
    </row>
    <row r="21" spans="4:4" x14ac:dyDescent="0.25">
      <c r="D21"/>
    </row>
    <row r="22" spans="4:4" x14ac:dyDescent="0.25">
      <c r="D22"/>
    </row>
    <row r="23" spans="4:4" x14ac:dyDescent="0.25">
      <c r="D23"/>
    </row>
    <row r="24" spans="4:4" x14ac:dyDescent="0.25">
      <c r="D24"/>
    </row>
    <row r="25" spans="4:4" x14ac:dyDescent="0.25">
      <c r="D25"/>
    </row>
    <row r="26" spans="4:4" x14ac:dyDescent="0.25">
      <c r="D26"/>
    </row>
    <row r="27" spans="4:4" x14ac:dyDescent="0.25">
      <c r="D27"/>
    </row>
    <row r="28" spans="4:4" x14ac:dyDescent="0.25">
      <c r="D28"/>
    </row>
    <row r="29" spans="4:4" x14ac:dyDescent="0.25">
      <c r="D29"/>
    </row>
    <row r="30" spans="4:4" x14ac:dyDescent="0.25">
      <c r="D30"/>
    </row>
    <row r="31" spans="4:4" x14ac:dyDescent="0.25">
      <c r="D31"/>
    </row>
    <row r="32" spans="4:4" x14ac:dyDescent="0.25">
      <c r="D32"/>
    </row>
    <row r="33" spans="4:4" x14ac:dyDescent="0.25">
      <c r="D33"/>
    </row>
    <row r="34" spans="4:4" x14ac:dyDescent="0.25">
      <c r="D34"/>
    </row>
    <row r="35" spans="4:4" x14ac:dyDescent="0.25">
      <c r="D35"/>
    </row>
    <row r="36" spans="4:4" x14ac:dyDescent="0.25">
      <c r="D36"/>
    </row>
    <row r="37" spans="4:4" x14ac:dyDescent="0.25">
      <c r="D37"/>
    </row>
    <row r="38" spans="4:4" x14ac:dyDescent="0.25">
      <c r="D38"/>
    </row>
    <row r="39" spans="4:4" x14ac:dyDescent="0.25">
      <c r="D39"/>
    </row>
    <row r="40" spans="4:4" x14ac:dyDescent="0.25">
      <c r="D40"/>
    </row>
    <row r="41" spans="4:4" x14ac:dyDescent="0.25">
      <c r="D41"/>
    </row>
    <row r="42" spans="4:4" x14ac:dyDescent="0.25">
      <c r="D42"/>
    </row>
    <row r="43" spans="4:4" x14ac:dyDescent="0.25">
      <c r="D43"/>
    </row>
    <row r="44" spans="4:4" x14ac:dyDescent="0.25">
      <c r="D44"/>
    </row>
    <row r="45" spans="4:4" x14ac:dyDescent="0.25">
      <c r="D45"/>
    </row>
    <row r="46" spans="4:4" x14ac:dyDescent="0.25">
      <c r="D46"/>
    </row>
    <row r="47" spans="4:4" x14ac:dyDescent="0.25">
      <c r="D47"/>
    </row>
    <row r="48" spans="4:4" x14ac:dyDescent="0.25">
      <c r="D48"/>
    </row>
    <row r="49" spans="4:4" x14ac:dyDescent="0.25">
      <c r="D49"/>
    </row>
    <row r="50" spans="4:4" x14ac:dyDescent="0.25">
      <c r="D50"/>
    </row>
    <row r="51" spans="4:4" x14ac:dyDescent="0.25">
      <c r="D51"/>
    </row>
    <row r="52" spans="4:4" x14ac:dyDescent="0.25">
      <c r="D52"/>
    </row>
    <row r="53" spans="4:4" x14ac:dyDescent="0.25">
      <c r="D53"/>
    </row>
    <row r="54" spans="4:4" x14ac:dyDescent="0.25">
      <c r="D54"/>
    </row>
    <row r="55" spans="4:4" x14ac:dyDescent="0.25">
      <c r="D55"/>
    </row>
    <row r="56" spans="4:4" x14ac:dyDescent="0.25">
      <c r="D56"/>
    </row>
    <row r="57" spans="4:4" x14ac:dyDescent="0.25">
      <c r="D57"/>
    </row>
    <row r="58" spans="4:4" x14ac:dyDescent="0.25">
      <c r="D58"/>
    </row>
    <row r="59" spans="4:4" x14ac:dyDescent="0.25">
      <c r="D59"/>
    </row>
    <row r="60" spans="4:4" x14ac:dyDescent="0.25">
      <c r="D60"/>
    </row>
    <row r="61" spans="4:4" x14ac:dyDescent="0.25">
      <c r="D61"/>
    </row>
    <row r="62" spans="4:4" x14ac:dyDescent="0.25">
      <c r="D62"/>
    </row>
    <row r="63" spans="4:4" x14ac:dyDescent="0.25">
      <c r="D63"/>
    </row>
    <row r="64" spans="4:4" x14ac:dyDescent="0.25">
      <c r="D64"/>
    </row>
    <row r="65" spans="4:4" x14ac:dyDescent="0.25">
      <c r="D65"/>
    </row>
    <row r="66" spans="4:4" x14ac:dyDescent="0.25">
      <c r="D66"/>
    </row>
    <row r="67" spans="4:4" x14ac:dyDescent="0.25">
      <c r="D67"/>
    </row>
    <row r="68" spans="4:4" x14ac:dyDescent="0.25">
      <c r="D68"/>
    </row>
    <row r="69" spans="4:4" x14ac:dyDescent="0.25">
      <c r="D69"/>
    </row>
    <row r="70" spans="4:4" x14ac:dyDescent="0.25">
      <c r="D70"/>
    </row>
    <row r="71" spans="4:4" x14ac:dyDescent="0.25">
      <c r="D71"/>
    </row>
    <row r="72" spans="4:4" x14ac:dyDescent="0.25">
      <c r="D72"/>
    </row>
    <row r="73" spans="4:4" x14ac:dyDescent="0.25">
      <c r="D73"/>
    </row>
    <row r="74" spans="4:4" x14ac:dyDescent="0.25">
      <c r="D74"/>
    </row>
    <row r="75" spans="4:4" x14ac:dyDescent="0.25">
      <c r="D75"/>
    </row>
    <row r="76" spans="4:4" x14ac:dyDescent="0.25">
      <c r="D76"/>
    </row>
    <row r="77" spans="4:4" x14ac:dyDescent="0.25">
      <c r="D77"/>
    </row>
    <row r="78" spans="4:4" x14ac:dyDescent="0.25">
      <c r="D78"/>
    </row>
    <row r="79" spans="4:4" x14ac:dyDescent="0.25">
      <c r="D79"/>
    </row>
    <row r="80" spans="4:4" x14ac:dyDescent="0.25">
      <c r="D80"/>
    </row>
    <row r="81" spans="4:4" x14ac:dyDescent="0.25">
      <c r="D81"/>
    </row>
    <row r="82" spans="4:4" x14ac:dyDescent="0.25">
      <c r="D82"/>
    </row>
    <row r="83" spans="4:4" x14ac:dyDescent="0.25">
      <c r="D83"/>
    </row>
    <row r="84" spans="4:4" x14ac:dyDescent="0.25">
      <c r="D84"/>
    </row>
    <row r="85" spans="4:4" x14ac:dyDescent="0.25">
      <c r="D85"/>
    </row>
    <row r="86" spans="4:4" x14ac:dyDescent="0.25">
      <c r="D86"/>
    </row>
    <row r="87" spans="4:4" x14ac:dyDescent="0.25">
      <c r="D87"/>
    </row>
    <row r="88" spans="4:4" x14ac:dyDescent="0.25">
      <c r="D88"/>
    </row>
    <row r="89" spans="4:4" x14ac:dyDescent="0.25">
      <c r="D89"/>
    </row>
    <row r="90" spans="4:4" x14ac:dyDescent="0.25">
      <c r="D90"/>
    </row>
    <row r="91" spans="4:4" x14ac:dyDescent="0.25">
      <c r="D91"/>
    </row>
    <row r="92" spans="4:4" x14ac:dyDescent="0.25">
      <c r="D92"/>
    </row>
    <row r="93" spans="4:4" x14ac:dyDescent="0.25">
      <c r="D93"/>
    </row>
    <row r="94" spans="4:4" x14ac:dyDescent="0.25">
      <c r="D94"/>
    </row>
    <row r="95" spans="4:4" x14ac:dyDescent="0.25">
      <c r="D95"/>
    </row>
    <row r="96" spans="4:4" x14ac:dyDescent="0.25">
      <c r="D96"/>
    </row>
    <row r="97" spans="4:4" x14ac:dyDescent="0.25">
      <c r="D97"/>
    </row>
    <row r="98" spans="4:4" x14ac:dyDescent="0.25">
      <c r="D98"/>
    </row>
    <row r="99" spans="4:4" x14ac:dyDescent="0.25">
      <c r="D99"/>
    </row>
    <row r="100" spans="4:4" x14ac:dyDescent="0.25">
      <c r="D100"/>
    </row>
    <row r="101" spans="4:4" x14ac:dyDescent="0.25">
      <c r="D101"/>
    </row>
    <row r="102" spans="4:4" x14ac:dyDescent="0.25">
      <c r="D102"/>
    </row>
    <row r="103" spans="4:4" x14ac:dyDescent="0.25">
      <c r="D103"/>
    </row>
    <row r="104" spans="4:4" x14ac:dyDescent="0.25">
      <c r="D104"/>
    </row>
    <row r="105" spans="4:4" x14ac:dyDescent="0.25">
      <c r="D105"/>
    </row>
    <row r="106" spans="4:4" x14ac:dyDescent="0.25">
      <c r="D106"/>
    </row>
    <row r="107" spans="4:4" x14ac:dyDescent="0.25">
      <c r="D107"/>
    </row>
    <row r="108" spans="4:4" x14ac:dyDescent="0.25">
      <c r="D108"/>
    </row>
    <row r="109" spans="4:4" x14ac:dyDescent="0.25">
      <c r="D109"/>
    </row>
    <row r="110" spans="4:4" x14ac:dyDescent="0.25">
      <c r="D110"/>
    </row>
    <row r="111" spans="4:4" x14ac:dyDescent="0.25">
      <c r="D111"/>
    </row>
    <row r="112" spans="4:4" x14ac:dyDescent="0.25">
      <c r="D112"/>
    </row>
    <row r="113" spans="4:4" x14ac:dyDescent="0.25">
      <c r="D113"/>
    </row>
    <row r="114" spans="4:4" x14ac:dyDescent="0.25">
      <c r="D114"/>
    </row>
    <row r="115" spans="4:4" x14ac:dyDescent="0.25">
      <c r="D115"/>
    </row>
    <row r="116" spans="4:4" x14ac:dyDescent="0.25">
      <c r="D116"/>
    </row>
    <row r="117" spans="4:4" x14ac:dyDescent="0.25">
      <c r="D117"/>
    </row>
    <row r="118" spans="4:4" x14ac:dyDescent="0.25">
      <c r="D118"/>
    </row>
    <row r="119" spans="4:4" x14ac:dyDescent="0.25">
      <c r="D119"/>
    </row>
    <row r="120" spans="4:4" x14ac:dyDescent="0.25">
      <c r="D120"/>
    </row>
    <row r="121" spans="4:4" x14ac:dyDescent="0.25">
      <c r="D121"/>
    </row>
    <row r="122" spans="4:4" x14ac:dyDescent="0.25">
      <c r="D122"/>
    </row>
    <row r="123" spans="4:4" x14ac:dyDescent="0.25">
      <c r="D123"/>
    </row>
    <row r="124" spans="4:4" x14ac:dyDescent="0.25">
      <c r="D124"/>
    </row>
    <row r="125" spans="4:4" x14ac:dyDescent="0.25">
      <c r="D125"/>
    </row>
    <row r="126" spans="4:4" x14ac:dyDescent="0.25">
      <c r="D126"/>
    </row>
    <row r="127" spans="4:4" x14ac:dyDescent="0.25">
      <c r="D127"/>
    </row>
    <row r="128" spans="4:4" x14ac:dyDescent="0.25">
      <c r="D128"/>
    </row>
    <row r="129" spans="4:4" x14ac:dyDescent="0.25">
      <c r="D129"/>
    </row>
    <row r="130" spans="4:4" x14ac:dyDescent="0.25">
      <c r="D130"/>
    </row>
    <row r="131" spans="4:4" x14ac:dyDescent="0.25">
      <c r="D131"/>
    </row>
    <row r="132" spans="4:4" x14ac:dyDescent="0.25">
      <c r="D132"/>
    </row>
    <row r="133" spans="4:4" x14ac:dyDescent="0.25">
      <c r="D133"/>
    </row>
    <row r="134" spans="4:4" x14ac:dyDescent="0.25">
      <c r="D134"/>
    </row>
    <row r="135" spans="4:4" x14ac:dyDescent="0.25">
      <c r="D135"/>
    </row>
    <row r="136" spans="4:4" x14ac:dyDescent="0.25">
      <c r="D136"/>
    </row>
    <row r="137" spans="4:4" x14ac:dyDescent="0.25">
      <c r="D137"/>
    </row>
    <row r="138" spans="4:4" x14ac:dyDescent="0.25">
      <c r="D138"/>
    </row>
    <row r="139" spans="4:4" x14ac:dyDescent="0.25">
      <c r="D139"/>
    </row>
    <row r="140" spans="4:4" x14ac:dyDescent="0.25">
      <c r="D140"/>
    </row>
    <row r="141" spans="4:4" x14ac:dyDescent="0.25">
      <c r="D141"/>
    </row>
    <row r="142" spans="4:4" x14ac:dyDescent="0.25">
      <c r="D142"/>
    </row>
    <row r="143" spans="4:4" x14ac:dyDescent="0.25">
      <c r="D143"/>
    </row>
    <row r="144" spans="4:4" x14ac:dyDescent="0.25">
      <c r="D144"/>
    </row>
    <row r="145" spans="4:4" x14ac:dyDescent="0.25">
      <c r="D145"/>
    </row>
    <row r="146" spans="4:4" x14ac:dyDescent="0.25">
      <c r="D146"/>
    </row>
    <row r="147" spans="4:4" x14ac:dyDescent="0.25">
      <c r="D147"/>
    </row>
    <row r="148" spans="4:4" x14ac:dyDescent="0.25">
      <c r="D148"/>
    </row>
    <row r="149" spans="4:4" x14ac:dyDescent="0.25">
      <c r="D149"/>
    </row>
    <row r="150" spans="4:4" x14ac:dyDescent="0.25">
      <c r="D150"/>
    </row>
    <row r="151" spans="4:4" x14ac:dyDescent="0.25">
      <c r="D151"/>
    </row>
    <row r="152" spans="4:4" x14ac:dyDescent="0.25">
      <c r="D152"/>
    </row>
    <row r="153" spans="4:4" x14ac:dyDescent="0.25">
      <c r="D153"/>
    </row>
    <row r="154" spans="4:4" x14ac:dyDescent="0.25">
      <c r="D154"/>
    </row>
    <row r="155" spans="4:4" x14ac:dyDescent="0.25">
      <c r="D155"/>
    </row>
    <row r="156" spans="4:4" x14ac:dyDescent="0.25">
      <c r="D156"/>
    </row>
    <row r="157" spans="4:4" x14ac:dyDescent="0.25">
      <c r="D157"/>
    </row>
    <row r="158" spans="4:4" x14ac:dyDescent="0.25">
      <c r="D158"/>
    </row>
    <row r="159" spans="4:4" x14ac:dyDescent="0.25">
      <c r="D159"/>
    </row>
    <row r="160" spans="4:4" x14ac:dyDescent="0.25">
      <c r="D160"/>
    </row>
    <row r="161" spans="4:4" x14ac:dyDescent="0.25">
      <c r="D161"/>
    </row>
    <row r="162" spans="4:4" x14ac:dyDescent="0.25">
      <c r="D162"/>
    </row>
    <row r="163" spans="4:4" x14ac:dyDescent="0.25">
      <c r="D163"/>
    </row>
    <row r="164" spans="4:4" x14ac:dyDescent="0.25">
      <c r="D164"/>
    </row>
    <row r="165" spans="4:4" x14ac:dyDescent="0.25">
      <c r="D165"/>
    </row>
    <row r="166" spans="4:4" x14ac:dyDescent="0.25">
      <c r="D166"/>
    </row>
    <row r="167" spans="4:4" x14ac:dyDescent="0.25">
      <c r="D167"/>
    </row>
    <row r="168" spans="4:4" x14ac:dyDescent="0.25">
      <c r="D168"/>
    </row>
    <row r="169" spans="4:4" x14ac:dyDescent="0.25">
      <c r="D169"/>
    </row>
    <row r="170" spans="4:4" x14ac:dyDescent="0.25">
      <c r="D170"/>
    </row>
    <row r="171" spans="4:4" x14ac:dyDescent="0.25">
      <c r="D171"/>
    </row>
    <row r="172" spans="4:4" x14ac:dyDescent="0.25">
      <c r="D172"/>
    </row>
    <row r="173" spans="4:4" x14ac:dyDescent="0.25">
      <c r="D173"/>
    </row>
    <row r="174" spans="4:4" x14ac:dyDescent="0.25">
      <c r="D174"/>
    </row>
    <row r="175" spans="4:4" x14ac:dyDescent="0.25">
      <c r="D175"/>
    </row>
    <row r="176" spans="4:4" x14ac:dyDescent="0.25">
      <c r="D176"/>
    </row>
    <row r="177" spans="4:4" x14ac:dyDescent="0.25">
      <c r="D177"/>
    </row>
    <row r="178" spans="4:4" x14ac:dyDescent="0.25">
      <c r="D178"/>
    </row>
    <row r="179" spans="4:4" x14ac:dyDescent="0.25">
      <c r="D179"/>
    </row>
    <row r="180" spans="4:4" x14ac:dyDescent="0.25">
      <c r="D180"/>
    </row>
    <row r="181" spans="4:4" x14ac:dyDescent="0.25">
      <c r="D181"/>
    </row>
    <row r="182" spans="4:4" x14ac:dyDescent="0.25">
      <c r="D182"/>
    </row>
    <row r="183" spans="4:4" x14ac:dyDescent="0.25">
      <c r="D183"/>
    </row>
    <row r="184" spans="4:4" x14ac:dyDescent="0.25">
      <c r="D184"/>
    </row>
    <row r="185" spans="4:4" x14ac:dyDescent="0.25">
      <c r="D185"/>
    </row>
    <row r="186" spans="4:4" x14ac:dyDescent="0.25">
      <c r="D186"/>
    </row>
    <row r="187" spans="4:4" x14ac:dyDescent="0.25">
      <c r="D187"/>
    </row>
    <row r="188" spans="4:4" x14ac:dyDescent="0.25">
      <c r="D188"/>
    </row>
    <row r="189" spans="4:4" x14ac:dyDescent="0.25">
      <c r="D189"/>
    </row>
    <row r="190" spans="4:4" x14ac:dyDescent="0.25">
      <c r="D190"/>
    </row>
    <row r="191" spans="4:4" x14ac:dyDescent="0.25">
      <c r="D191"/>
    </row>
    <row r="192" spans="4:4" x14ac:dyDescent="0.25">
      <c r="D192"/>
    </row>
    <row r="193" spans="4:4" x14ac:dyDescent="0.25">
      <c r="D193"/>
    </row>
    <row r="194" spans="4:4" x14ac:dyDescent="0.25">
      <c r="D194"/>
    </row>
    <row r="195" spans="4:4" x14ac:dyDescent="0.25">
      <c r="D195"/>
    </row>
    <row r="196" spans="4:4" x14ac:dyDescent="0.25">
      <c r="D196"/>
    </row>
    <row r="197" spans="4:4" x14ac:dyDescent="0.25">
      <c r="D197"/>
    </row>
    <row r="198" spans="4:4" x14ac:dyDescent="0.25">
      <c r="D198"/>
    </row>
    <row r="199" spans="4:4" x14ac:dyDescent="0.25">
      <c r="D199"/>
    </row>
    <row r="200" spans="4:4" x14ac:dyDescent="0.25">
      <c r="D200"/>
    </row>
    <row r="201" spans="4:4" x14ac:dyDescent="0.25">
      <c r="D201"/>
    </row>
    <row r="202" spans="4:4" x14ac:dyDescent="0.25">
      <c r="D202"/>
    </row>
    <row r="203" spans="4:4" x14ac:dyDescent="0.25">
      <c r="D203"/>
    </row>
    <row r="204" spans="4:4" x14ac:dyDescent="0.25">
      <c r="D204"/>
    </row>
    <row r="205" spans="4:4" x14ac:dyDescent="0.25">
      <c r="D205"/>
    </row>
    <row r="206" spans="4:4" x14ac:dyDescent="0.25">
      <c r="D206"/>
    </row>
    <row r="207" spans="4:4" x14ac:dyDescent="0.25">
      <c r="D207"/>
    </row>
    <row r="208" spans="4:4" x14ac:dyDescent="0.25">
      <c r="D208"/>
    </row>
    <row r="209" spans="4:4" x14ac:dyDescent="0.25">
      <c r="D209"/>
    </row>
    <row r="210" spans="4:4" x14ac:dyDescent="0.25">
      <c r="D210"/>
    </row>
    <row r="211" spans="4:4" x14ac:dyDescent="0.25">
      <c r="D211"/>
    </row>
    <row r="212" spans="4:4" x14ac:dyDescent="0.25">
      <c r="D212"/>
    </row>
    <row r="213" spans="4:4" x14ac:dyDescent="0.25">
      <c r="D213"/>
    </row>
    <row r="214" spans="4:4" x14ac:dyDescent="0.25">
      <c r="D214"/>
    </row>
    <row r="215" spans="4:4" x14ac:dyDescent="0.25">
      <c r="D215"/>
    </row>
    <row r="216" spans="4:4" x14ac:dyDescent="0.25">
      <c r="D216"/>
    </row>
    <row r="217" spans="4:4" x14ac:dyDescent="0.25">
      <c r="D217"/>
    </row>
    <row r="218" spans="4:4" x14ac:dyDescent="0.25">
      <c r="D218"/>
    </row>
    <row r="219" spans="4:4" x14ac:dyDescent="0.25">
      <c r="D219"/>
    </row>
    <row r="220" spans="4:4" x14ac:dyDescent="0.25">
      <c r="D220"/>
    </row>
    <row r="221" spans="4:4" x14ac:dyDescent="0.25">
      <c r="D221"/>
    </row>
    <row r="222" spans="4:4" x14ac:dyDescent="0.25">
      <c r="D222"/>
    </row>
    <row r="223" spans="4:4" x14ac:dyDescent="0.25">
      <c r="D223"/>
    </row>
    <row r="224" spans="4:4" x14ac:dyDescent="0.25">
      <c r="D224"/>
    </row>
    <row r="225" spans="4:4" x14ac:dyDescent="0.25">
      <c r="D225"/>
    </row>
    <row r="226" spans="4:4" x14ac:dyDescent="0.25">
      <c r="D226"/>
    </row>
    <row r="227" spans="4:4" x14ac:dyDescent="0.25">
      <c r="D227"/>
    </row>
    <row r="228" spans="4:4" x14ac:dyDescent="0.25">
      <c r="D228"/>
    </row>
    <row r="229" spans="4:4" x14ac:dyDescent="0.25">
      <c r="D229"/>
    </row>
    <row r="230" spans="4:4" x14ac:dyDescent="0.25">
      <c r="D230"/>
    </row>
    <row r="231" spans="4:4" x14ac:dyDescent="0.25">
      <c r="D231"/>
    </row>
    <row r="232" spans="4:4" x14ac:dyDescent="0.25">
      <c r="D232"/>
    </row>
    <row r="233" spans="4:4" x14ac:dyDescent="0.25">
      <c r="D233"/>
    </row>
    <row r="234" spans="4:4" x14ac:dyDescent="0.25">
      <c r="D234"/>
    </row>
    <row r="235" spans="4:4" x14ac:dyDescent="0.25">
      <c r="D235"/>
    </row>
    <row r="236" spans="4:4" x14ac:dyDescent="0.25">
      <c r="D236"/>
    </row>
    <row r="237" spans="4:4" x14ac:dyDescent="0.25">
      <c r="D237"/>
    </row>
    <row r="238" spans="4:4" x14ac:dyDescent="0.25">
      <c r="D238"/>
    </row>
    <row r="239" spans="4:4" x14ac:dyDescent="0.25">
      <c r="D239"/>
    </row>
    <row r="240" spans="4:4" x14ac:dyDescent="0.25">
      <c r="D240"/>
    </row>
    <row r="241" spans="4:4" x14ac:dyDescent="0.25">
      <c r="D241"/>
    </row>
    <row r="242" spans="4:4" x14ac:dyDescent="0.25">
      <c r="D242"/>
    </row>
    <row r="243" spans="4:4" x14ac:dyDescent="0.25">
      <c r="D243"/>
    </row>
    <row r="244" spans="4:4" x14ac:dyDescent="0.25">
      <c r="D244"/>
    </row>
    <row r="245" spans="4:4" x14ac:dyDescent="0.25">
      <c r="D245"/>
    </row>
    <row r="246" spans="4:4" x14ac:dyDescent="0.25">
      <c r="D246"/>
    </row>
    <row r="247" spans="4:4" x14ac:dyDescent="0.25">
      <c r="D247"/>
    </row>
    <row r="248" spans="4:4" x14ac:dyDescent="0.25">
      <c r="D248"/>
    </row>
    <row r="249" spans="4:4" x14ac:dyDescent="0.25">
      <c r="D249"/>
    </row>
    <row r="250" spans="4:4" x14ac:dyDescent="0.25">
      <c r="D250"/>
    </row>
    <row r="251" spans="4:4" x14ac:dyDescent="0.25">
      <c r="D251"/>
    </row>
    <row r="252" spans="4:4" x14ac:dyDescent="0.25">
      <c r="D252"/>
    </row>
    <row r="253" spans="4:4" x14ac:dyDescent="0.25">
      <c r="D253"/>
    </row>
    <row r="254" spans="4:4" x14ac:dyDescent="0.25">
      <c r="D254"/>
    </row>
    <row r="255" spans="4:4" x14ac:dyDescent="0.25">
      <c r="D255"/>
    </row>
    <row r="256" spans="4:4" x14ac:dyDescent="0.25">
      <c r="D256"/>
    </row>
    <row r="257" spans="4:4" x14ac:dyDescent="0.25">
      <c r="D257"/>
    </row>
    <row r="258" spans="4:4" x14ac:dyDescent="0.25">
      <c r="D258"/>
    </row>
    <row r="259" spans="4:4" x14ac:dyDescent="0.25">
      <c r="D259"/>
    </row>
    <row r="260" spans="4:4" x14ac:dyDescent="0.25">
      <c r="D260"/>
    </row>
    <row r="261" spans="4:4" x14ac:dyDescent="0.25">
      <c r="D261"/>
    </row>
    <row r="262" spans="4:4" x14ac:dyDescent="0.25">
      <c r="D262"/>
    </row>
    <row r="263" spans="4:4" x14ac:dyDescent="0.25">
      <c r="D263"/>
    </row>
    <row r="264" spans="4:4" x14ac:dyDescent="0.25">
      <c r="D264"/>
    </row>
    <row r="265" spans="4:4" x14ac:dyDescent="0.25">
      <c r="D265"/>
    </row>
    <row r="266" spans="4:4" x14ac:dyDescent="0.25">
      <c r="D266"/>
    </row>
    <row r="267" spans="4:4" x14ac:dyDescent="0.25">
      <c r="D267"/>
    </row>
    <row r="268" spans="4:4" x14ac:dyDescent="0.25">
      <c r="D268"/>
    </row>
    <row r="269" spans="4:4" x14ac:dyDescent="0.25">
      <c r="D269"/>
    </row>
    <row r="270" spans="4:4" x14ac:dyDescent="0.25">
      <c r="D270"/>
    </row>
    <row r="271" spans="4:4" x14ac:dyDescent="0.25">
      <c r="D271"/>
    </row>
    <row r="272" spans="4:4" x14ac:dyDescent="0.25">
      <c r="D272"/>
    </row>
    <row r="273" spans="4:4" x14ac:dyDescent="0.25">
      <c r="D273"/>
    </row>
    <row r="274" spans="4:4" x14ac:dyDescent="0.25">
      <c r="D274"/>
    </row>
    <row r="275" spans="4:4" x14ac:dyDescent="0.25">
      <c r="D275"/>
    </row>
    <row r="276" spans="4:4" x14ac:dyDescent="0.25">
      <c r="D276"/>
    </row>
    <row r="277" spans="4:4" x14ac:dyDescent="0.25">
      <c r="D277"/>
    </row>
    <row r="278" spans="4:4" x14ac:dyDescent="0.25">
      <c r="D278"/>
    </row>
    <row r="279" spans="4:4" x14ac:dyDescent="0.25">
      <c r="D279"/>
    </row>
    <row r="280" spans="4:4" x14ac:dyDescent="0.25">
      <c r="D280"/>
    </row>
    <row r="281" spans="4:4" x14ac:dyDescent="0.25">
      <c r="D281"/>
    </row>
    <row r="282" spans="4:4" x14ac:dyDescent="0.25">
      <c r="D282"/>
    </row>
    <row r="283" spans="4:4" x14ac:dyDescent="0.25">
      <c r="D283"/>
    </row>
    <row r="284" spans="4:4" x14ac:dyDescent="0.25">
      <c r="D284"/>
    </row>
    <row r="285" spans="4:4" x14ac:dyDescent="0.25">
      <c r="D285"/>
    </row>
    <row r="286" spans="4:4" x14ac:dyDescent="0.25">
      <c r="D286"/>
    </row>
    <row r="287" spans="4:4" x14ac:dyDescent="0.25">
      <c r="D287"/>
    </row>
    <row r="288" spans="4:4" x14ac:dyDescent="0.25">
      <c r="D288"/>
    </row>
    <row r="289" spans="4:4" x14ac:dyDescent="0.25">
      <c r="D289"/>
    </row>
    <row r="290" spans="4:4" x14ac:dyDescent="0.25">
      <c r="D290"/>
    </row>
    <row r="291" spans="4:4" x14ac:dyDescent="0.25">
      <c r="D291"/>
    </row>
    <row r="292" spans="4:4" x14ac:dyDescent="0.25">
      <c r="D292"/>
    </row>
    <row r="293" spans="4:4" x14ac:dyDescent="0.25">
      <c r="D293"/>
    </row>
    <row r="294" spans="4:4" x14ac:dyDescent="0.25">
      <c r="D294"/>
    </row>
    <row r="295" spans="4:4" x14ac:dyDescent="0.25">
      <c r="D295"/>
    </row>
    <row r="296" spans="4:4" x14ac:dyDescent="0.25">
      <c r="D296"/>
    </row>
    <row r="297" spans="4:4" x14ac:dyDescent="0.25">
      <c r="D297"/>
    </row>
    <row r="298" spans="4:4" x14ac:dyDescent="0.25">
      <c r="D298"/>
    </row>
    <row r="299" spans="4:4" x14ac:dyDescent="0.25">
      <c r="D299"/>
    </row>
    <row r="300" spans="4:4" x14ac:dyDescent="0.25">
      <c r="D300"/>
    </row>
    <row r="301" spans="4:4" x14ac:dyDescent="0.25">
      <c r="D301"/>
    </row>
    <row r="302" spans="4:4" x14ac:dyDescent="0.25">
      <c r="D302"/>
    </row>
    <row r="303" spans="4:4" x14ac:dyDescent="0.25">
      <c r="D303"/>
    </row>
    <row r="304" spans="4:4" x14ac:dyDescent="0.25">
      <c r="D304"/>
    </row>
    <row r="305" spans="4:4" x14ac:dyDescent="0.25">
      <c r="D305"/>
    </row>
    <row r="306" spans="4:4" x14ac:dyDescent="0.25">
      <c r="D306"/>
    </row>
    <row r="307" spans="4:4" x14ac:dyDescent="0.25">
      <c r="D307"/>
    </row>
    <row r="308" spans="4:4" x14ac:dyDescent="0.25">
      <c r="D308"/>
    </row>
    <row r="309" spans="4:4" x14ac:dyDescent="0.25">
      <c r="D309"/>
    </row>
    <row r="310" spans="4:4" x14ac:dyDescent="0.25">
      <c r="D310"/>
    </row>
    <row r="311" spans="4:4" x14ac:dyDescent="0.25">
      <c r="D311"/>
    </row>
    <row r="312" spans="4:4" x14ac:dyDescent="0.25">
      <c r="D312"/>
    </row>
    <row r="313" spans="4:4" x14ac:dyDescent="0.25">
      <c r="D313"/>
    </row>
    <row r="314" spans="4:4" x14ac:dyDescent="0.25">
      <c r="D314"/>
    </row>
    <row r="315" spans="4:4" x14ac:dyDescent="0.25">
      <c r="D315"/>
    </row>
    <row r="316" spans="4:4" x14ac:dyDescent="0.25">
      <c r="D316"/>
    </row>
    <row r="317" spans="4:4" x14ac:dyDescent="0.25">
      <c r="D317"/>
    </row>
    <row r="318" spans="4:4" x14ac:dyDescent="0.25">
      <c r="D318"/>
    </row>
    <row r="319" spans="4:4" x14ac:dyDescent="0.25">
      <c r="D319"/>
    </row>
    <row r="320" spans="4:4" x14ac:dyDescent="0.25">
      <c r="D320"/>
    </row>
    <row r="321" spans="4:4" x14ac:dyDescent="0.25">
      <c r="D321"/>
    </row>
    <row r="322" spans="4:4" x14ac:dyDescent="0.25">
      <c r="D322"/>
    </row>
    <row r="323" spans="4:4" x14ac:dyDescent="0.25">
      <c r="D323"/>
    </row>
    <row r="324" spans="4:4" x14ac:dyDescent="0.25">
      <c r="D324"/>
    </row>
    <row r="325" spans="4:4" x14ac:dyDescent="0.25">
      <c r="D325"/>
    </row>
    <row r="326" spans="4:4" x14ac:dyDescent="0.25">
      <c r="D326"/>
    </row>
    <row r="327" spans="4:4" x14ac:dyDescent="0.25">
      <c r="D327"/>
    </row>
    <row r="328" spans="4:4" x14ac:dyDescent="0.25">
      <c r="D328"/>
    </row>
    <row r="329" spans="4:4" x14ac:dyDescent="0.25">
      <c r="D329"/>
    </row>
    <row r="330" spans="4:4" x14ac:dyDescent="0.25">
      <c r="D330"/>
    </row>
    <row r="331" spans="4:4" x14ac:dyDescent="0.25">
      <c r="D331"/>
    </row>
    <row r="332" spans="4:4" x14ac:dyDescent="0.25">
      <c r="D332"/>
    </row>
    <row r="333" spans="4:4" x14ac:dyDescent="0.25">
      <c r="D333"/>
    </row>
    <row r="334" spans="4:4" x14ac:dyDescent="0.25">
      <c r="D334"/>
    </row>
    <row r="335" spans="4:4" x14ac:dyDescent="0.25">
      <c r="D335"/>
    </row>
    <row r="336" spans="4:4" x14ac:dyDescent="0.25">
      <c r="D336"/>
    </row>
    <row r="337" spans="4:4" x14ac:dyDescent="0.25">
      <c r="D337"/>
    </row>
    <row r="338" spans="4:4" x14ac:dyDescent="0.25">
      <c r="D338"/>
    </row>
    <row r="339" spans="4:4" x14ac:dyDescent="0.25">
      <c r="D339"/>
    </row>
    <row r="340" spans="4:4" x14ac:dyDescent="0.25">
      <c r="D340"/>
    </row>
    <row r="341" spans="4:4" x14ac:dyDescent="0.25">
      <c r="D341"/>
    </row>
    <row r="342" spans="4:4" x14ac:dyDescent="0.25">
      <c r="D342"/>
    </row>
    <row r="343" spans="4:4" x14ac:dyDescent="0.25">
      <c r="D343"/>
    </row>
    <row r="344" spans="4:4" x14ac:dyDescent="0.25">
      <c r="D344"/>
    </row>
    <row r="345" spans="4:4" x14ac:dyDescent="0.25">
      <c r="D345"/>
    </row>
    <row r="346" spans="4:4" x14ac:dyDescent="0.25">
      <c r="D346"/>
    </row>
    <row r="347" spans="4:4" x14ac:dyDescent="0.25">
      <c r="D347"/>
    </row>
    <row r="348" spans="4:4" x14ac:dyDescent="0.25">
      <c r="D348"/>
    </row>
    <row r="349" spans="4:4" x14ac:dyDescent="0.25">
      <c r="D349"/>
    </row>
    <row r="350" spans="4:4" x14ac:dyDescent="0.25">
      <c r="D350"/>
    </row>
    <row r="351" spans="4:4" x14ac:dyDescent="0.25">
      <c r="D351"/>
    </row>
    <row r="352" spans="4:4" x14ac:dyDescent="0.25">
      <c r="D352"/>
    </row>
    <row r="353" spans="4:4" x14ac:dyDescent="0.25">
      <c r="D353"/>
    </row>
    <row r="354" spans="4:4" x14ac:dyDescent="0.25">
      <c r="D354"/>
    </row>
    <row r="355" spans="4:4" x14ac:dyDescent="0.25">
      <c r="D355"/>
    </row>
    <row r="356" spans="4:4" x14ac:dyDescent="0.25">
      <c r="D356"/>
    </row>
    <row r="357" spans="4:4" x14ac:dyDescent="0.25">
      <c r="D357"/>
    </row>
    <row r="358" spans="4:4" x14ac:dyDescent="0.25">
      <c r="D358"/>
    </row>
    <row r="359" spans="4:4" x14ac:dyDescent="0.25">
      <c r="D359"/>
    </row>
    <row r="360" spans="4:4" x14ac:dyDescent="0.25">
      <c r="D360"/>
    </row>
    <row r="361" spans="4:4" x14ac:dyDescent="0.25">
      <c r="D361"/>
    </row>
    <row r="362" spans="4:4" x14ac:dyDescent="0.25">
      <c r="D362"/>
    </row>
    <row r="363" spans="4:4" x14ac:dyDescent="0.25">
      <c r="D363"/>
    </row>
    <row r="364" spans="4:4" x14ac:dyDescent="0.25">
      <c r="D364"/>
    </row>
    <row r="365" spans="4:4" x14ac:dyDescent="0.25">
      <c r="D365"/>
    </row>
    <row r="366" spans="4:4" x14ac:dyDescent="0.25">
      <c r="D366"/>
    </row>
    <row r="367" spans="4:4" x14ac:dyDescent="0.25">
      <c r="D367"/>
    </row>
    <row r="368" spans="4:4" x14ac:dyDescent="0.25">
      <c r="D368"/>
    </row>
    <row r="369" spans="4:4" x14ac:dyDescent="0.25">
      <c r="D369"/>
    </row>
    <row r="370" spans="4:4" x14ac:dyDescent="0.25">
      <c r="D370"/>
    </row>
    <row r="371" spans="4:4" x14ac:dyDescent="0.25">
      <c r="D371"/>
    </row>
    <row r="372" spans="4:4" x14ac:dyDescent="0.25">
      <c r="D372"/>
    </row>
    <row r="373" spans="4:4" x14ac:dyDescent="0.25">
      <c r="D373"/>
    </row>
    <row r="374" spans="4:4" x14ac:dyDescent="0.25">
      <c r="D374"/>
    </row>
    <row r="375" spans="4:4" x14ac:dyDescent="0.25">
      <c r="D375"/>
    </row>
    <row r="376" spans="4:4" x14ac:dyDescent="0.25">
      <c r="D376"/>
    </row>
    <row r="377" spans="4:4" x14ac:dyDescent="0.25">
      <c r="D377"/>
    </row>
    <row r="378" spans="4:4" x14ac:dyDescent="0.25">
      <c r="D378"/>
    </row>
    <row r="379" spans="4:4" x14ac:dyDescent="0.25">
      <c r="D379"/>
    </row>
    <row r="380" spans="4:4" x14ac:dyDescent="0.25">
      <c r="D380"/>
    </row>
    <row r="381" spans="4:4" x14ac:dyDescent="0.25">
      <c r="D381"/>
    </row>
    <row r="382" spans="4:4" x14ac:dyDescent="0.25">
      <c r="D382"/>
    </row>
    <row r="383" spans="4:4" x14ac:dyDescent="0.25">
      <c r="D383"/>
    </row>
    <row r="384" spans="4:4" x14ac:dyDescent="0.25">
      <c r="D384"/>
    </row>
    <row r="385" spans="4:4" x14ac:dyDescent="0.25">
      <c r="D385"/>
    </row>
    <row r="386" spans="4:4" x14ac:dyDescent="0.25">
      <c r="D386"/>
    </row>
    <row r="387" spans="4:4" x14ac:dyDescent="0.25">
      <c r="D387"/>
    </row>
    <row r="388" spans="4:4" x14ac:dyDescent="0.25">
      <c r="D388"/>
    </row>
    <row r="389" spans="4:4" x14ac:dyDescent="0.25">
      <c r="D389"/>
    </row>
    <row r="390" spans="4:4" x14ac:dyDescent="0.25">
      <c r="D390"/>
    </row>
    <row r="391" spans="4:4" x14ac:dyDescent="0.25">
      <c r="D391"/>
    </row>
    <row r="392" spans="4:4" x14ac:dyDescent="0.25">
      <c r="D392"/>
    </row>
    <row r="393" spans="4:4" x14ac:dyDescent="0.25">
      <c r="D393"/>
    </row>
    <row r="394" spans="4:4" x14ac:dyDescent="0.25">
      <c r="D394"/>
    </row>
    <row r="395" spans="4:4" x14ac:dyDescent="0.25">
      <c r="D395"/>
    </row>
    <row r="396" spans="4:4" x14ac:dyDescent="0.25">
      <c r="D396"/>
    </row>
    <row r="397" spans="4:4" x14ac:dyDescent="0.25">
      <c r="D397"/>
    </row>
    <row r="398" spans="4:4" x14ac:dyDescent="0.25">
      <c r="D398"/>
    </row>
    <row r="399" spans="4:4" x14ac:dyDescent="0.25">
      <c r="D399"/>
    </row>
    <row r="400" spans="4:4" x14ac:dyDescent="0.25">
      <c r="D400"/>
    </row>
    <row r="401" spans="4:4" x14ac:dyDescent="0.25">
      <c r="D401"/>
    </row>
    <row r="402" spans="4:4" x14ac:dyDescent="0.25">
      <c r="D402"/>
    </row>
    <row r="403" spans="4:4" x14ac:dyDescent="0.25">
      <c r="D403"/>
    </row>
    <row r="404" spans="4:4" x14ac:dyDescent="0.25">
      <c r="D404"/>
    </row>
    <row r="405" spans="4:4" x14ac:dyDescent="0.25">
      <c r="D405"/>
    </row>
    <row r="406" spans="4:4" x14ac:dyDescent="0.25">
      <c r="D406"/>
    </row>
    <row r="407" spans="4:4" x14ac:dyDescent="0.25">
      <c r="D407"/>
    </row>
    <row r="408" spans="4:4" x14ac:dyDescent="0.25">
      <c r="D408"/>
    </row>
    <row r="409" spans="4:4" x14ac:dyDescent="0.25">
      <c r="D409"/>
    </row>
    <row r="410" spans="4:4" x14ac:dyDescent="0.25">
      <c r="D410"/>
    </row>
    <row r="411" spans="4:4" x14ac:dyDescent="0.25">
      <c r="D411"/>
    </row>
    <row r="412" spans="4:4" x14ac:dyDescent="0.25">
      <c r="D412"/>
    </row>
    <row r="413" spans="4:4" x14ac:dyDescent="0.25">
      <c r="D413"/>
    </row>
    <row r="414" spans="4:4" x14ac:dyDescent="0.25">
      <c r="D414"/>
    </row>
    <row r="415" spans="4:4" x14ac:dyDescent="0.25">
      <c r="D415"/>
    </row>
    <row r="416" spans="4:4" x14ac:dyDescent="0.25">
      <c r="D416"/>
    </row>
    <row r="417" spans="4:4" x14ac:dyDescent="0.25">
      <c r="D417"/>
    </row>
    <row r="418" spans="4:4" x14ac:dyDescent="0.25">
      <c r="D418"/>
    </row>
    <row r="419" spans="4:4" x14ac:dyDescent="0.25">
      <c r="D419"/>
    </row>
    <row r="420" spans="4:4" x14ac:dyDescent="0.25">
      <c r="D420"/>
    </row>
    <row r="421" spans="4:4" x14ac:dyDescent="0.25">
      <c r="D421"/>
    </row>
    <row r="422" spans="4:4" x14ac:dyDescent="0.25">
      <c r="D422"/>
    </row>
    <row r="423" spans="4:4" x14ac:dyDescent="0.25">
      <c r="D423"/>
    </row>
    <row r="424" spans="4:4" x14ac:dyDescent="0.25">
      <c r="D424"/>
    </row>
    <row r="425" spans="4:4" x14ac:dyDescent="0.25">
      <c r="D425"/>
    </row>
    <row r="426" spans="4:4" x14ac:dyDescent="0.25">
      <c r="D426"/>
    </row>
    <row r="427" spans="4:4" x14ac:dyDescent="0.25">
      <c r="D427"/>
    </row>
    <row r="428" spans="4:4" x14ac:dyDescent="0.25">
      <c r="D428"/>
    </row>
    <row r="429" spans="4:4" x14ac:dyDescent="0.25">
      <c r="D429"/>
    </row>
    <row r="430" spans="4:4" x14ac:dyDescent="0.25">
      <c r="D430"/>
    </row>
    <row r="431" spans="4:4" x14ac:dyDescent="0.25">
      <c r="D431"/>
    </row>
    <row r="432" spans="4:4" x14ac:dyDescent="0.25">
      <c r="D432"/>
    </row>
    <row r="433" spans="4:4" x14ac:dyDescent="0.25">
      <c r="D433"/>
    </row>
    <row r="434" spans="4:4" x14ac:dyDescent="0.25">
      <c r="D434"/>
    </row>
    <row r="435" spans="4:4" x14ac:dyDescent="0.25">
      <c r="D435"/>
    </row>
    <row r="436" spans="4:4" x14ac:dyDescent="0.25">
      <c r="D436"/>
    </row>
    <row r="437" spans="4:4" x14ac:dyDescent="0.25">
      <c r="D437"/>
    </row>
    <row r="438" spans="4:4" x14ac:dyDescent="0.25">
      <c r="D438"/>
    </row>
    <row r="439" spans="4:4" x14ac:dyDescent="0.25">
      <c r="D439"/>
    </row>
    <row r="440" spans="4:4" x14ac:dyDescent="0.25">
      <c r="D440"/>
    </row>
    <row r="441" spans="4:4" x14ac:dyDescent="0.25">
      <c r="D441"/>
    </row>
    <row r="442" spans="4:4" x14ac:dyDescent="0.25">
      <c r="D442"/>
    </row>
    <row r="443" spans="4:4" x14ac:dyDescent="0.25">
      <c r="D443"/>
    </row>
    <row r="444" spans="4:4" x14ac:dyDescent="0.25">
      <c r="D444"/>
    </row>
    <row r="445" spans="4:4" x14ac:dyDescent="0.25">
      <c r="D445"/>
    </row>
    <row r="446" spans="4:4" x14ac:dyDescent="0.25">
      <c r="D446"/>
    </row>
    <row r="447" spans="4:4" x14ac:dyDescent="0.25">
      <c r="D447"/>
    </row>
    <row r="448" spans="4:4" x14ac:dyDescent="0.25">
      <c r="D448"/>
    </row>
    <row r="449" spans="4:4" x14ac:dyDescent="0.25">
      <c r="D449"/>
    </row>
    <row r="450" spans="4:4" x14ac:dyDescent="0.25">
      <c r="D450"/>
    </row>
    <row r="451" spans="4:4" x14ac:dyDescent="0.25">
      <c r="D451"/>
    </row>
    <row r="452" spans="4:4" x14ac:dyDescent="0.25">
      <c r="D452"/>
    </row>
    <row r="453" spans="4:4" x14ac:dyDescent="0.25">
      <c r="D453"/>
    </row>
    <row r="454" spans="4:4" x14ac:dyDescent="0.25">
      <c r="D454"/>
    </row>
    <row r="455" spans="4:4" x14ac:dyDescent="0.25">
      <c r="D455"/>
    </row>
    <row r="456" spans="4:4" x14ac:dyDescent="0.25">
      <c r="D456"/>
    </row>
    <row r="457" spans="4:4" x14ac:dyDescent="0.25">
      <c r="D457"/>
    </row>
    <row r="458" spans="4:4" x14ac:dyDescent="0.25">
      <c r="D458"/>
    </row>
    <row r="459" spans="4:4" x14ac:dyDescent="0.25">
      <c r="D459"/>
    </row>
    <row r="460" spans="4:4" x14ac:dyDescent="0.25">
      <c r="D460"/>
    </row>
    <row r="461" spans="4:4" x14ac:dyDescent="0.25">
      <c r="D461"/>
    </row>
    <row r="462" spans="4:4" x14ac:dyDescent="0.25">
      <c r="D462"/>
    </row>
    <row r="463" spans="4:4" x14ac:dyDescent="0.25">
      <c r="D463"/>
    </row>
    <row r="464" spans="4:4" x14ac:dyDescent="0.25">
      <c r="D464"/>
    </row>
    <row r="465" spans="4:4" x14ac:dyDescent="0.25">
      <c r="D465"/>
    </row>
    <row r="466" spans="4:4" x14ac:dyDescent="0.25">
      <c r="D466"/>
    </row>
    <row r="467" spans="4:4" x14ac:dyDescent="0.25">
      <c r="D467"/>
    </row>
    <row r="468" spans="4:4" x14ac:dyDescent="0.25">
      <c r="D468"/>
    </row>
    <row r="469" spans="4:4" x14ac:dyDescent="0.25">
      <c r="D469"/>
    </row>
    <row r="470" spans="4:4" x14ac:dyDescent="0.25">
      <c r="D470"/>
    </row>
    <row r="471" spans="4:4" x14ac:dyDescent="0.25">
      <c r="D471"/>
    </row>
    <row r="472" spans="4:4" x14ac:dyDescent="0.25">
      <c r="D472"/>
    </row>
    <row r="473" spans="4:4" x14ac:dyDescent="0.25">
      <c r="D473"/>
    </row>
    <row r="474" spans="4:4" x14ac:dyDescent="0.25">
      <c r="D474"/>
    </row>
    <row r="475" spans="4:4" x14ac:dyDescent="0.25">
      <c r="D475"/>
    </row>
    <row r="476" spans="4:4" x14ac:dyDescent="0.25">
      <c r="D476"/>
    </row>
    <row r="477" spans="4:4" x14ac:dyDescent="0.25">
      <c r="D477"/>
    </row>
    <row r="478" spans="4:4" x14ac:dyDescent="0.25">
      <c r="D478"/>
    </row>
    <row r="479" spans="4:4" x14ac:dyDescent="0.25">
      <c r="D479"/>
    </row>
    <row r="480" spans="4:4" x14ac:dyDescent="0.25">
      <c r="D480"/>
    </row>
    <row r="481" spans="4:4" x14ac:dyDescent="0.25">
      <c r="D481"/>
    </row>
    <row r="482" spans="4:4" x14ac:dyDescent="0.25">
      <c r="D482"/>
    </row>
    <row r="483" spans="4:4" x14ac:dyDescent="0.25">
      <c r="D483"/>
    </row>
    <row r="484" spans="4:4" x14ac:dyDescent="0.25">
      <c r="D484"/>
    </row>
    <row r="485" spans="4:4" x14ac:dyDescent="0.25">
      <c r="D485"/>
    </row>
    <row r="486" spans="4:4" x14ac:dyDescent="0.25">
      <c r="D486"/>
    </row>
    <row r="487" spans="4:4" x14ac:dyDescent="0.25">
      <c r="D487"/>
    </row>
    <row r="488" spans="4:4" x14ac:dyDescent="0.25">
      <c r="D488"/>
    </row>
    <row r="489" spans="4:4" x14ac:dyDescent="0.25">
      <c r="D489"/>
    </row>
    <row r="490" spans="4:4" x14ac:dyDescent="0.25">
      <c r="D490"/>
    </row>
    <row r="491" spans="4:4" x14ac:dyDescent="0.25">
      <c r="D491"/>
    </row>
    <row r="492" spans="4:4" x14ac:dyDescent="0.25">
      <c r="D492"/>
    </row>
    <row r="493" spans="4:4" x14ac:dyDescent="0.25">
      <c r="D493"/>
    </row>
    <row r="494" spans="4:4" x14ac:dyDescent="0.25">
      <c r="D494"/>
    </row>
    <row r="495" spans="4:4" x14ac:dyDescent="0.25">
      <c r="D495"/>
    </row>
    <row r="496" spans="4:4" x14ac:dyDescent="0.25">
      <c r="D496"/>
    </row>
    <row r="497" spans="4:4" x14ac:dyDescent="0.25">
      <c r="D497"/>
    </row>
    <row r="498" spans="4:4" x14ac:dyDescent="0.25">
      <c r="D498"/>
    </row>
    <row r="499" spans="4:4" x14ac:dyDescent="0.25">
      <c r="D499"/>
    </row>
    <row r="500" spans="4:4" x14ac:dyDescent="0.25">
      <c r="D500"/>
    </row>
    <row r="501" spans="4:4" x14ac:dyDescent="0.25">
      <c r="D501"/>
    </row>
    <row r="502" spans="4:4" x14ac:dyDescent="0.25">
      <c r="D502"/>
    </row>
    <row r="503" spans="4:4" x14ac:dyDescent="0.25">
      <c r="D503"/>
    </row>
    <row r="504" spans="4:4" x14ac:dyDescent="0.25">
      <c r="D504"/>
    </row>
    <row r="505" spans="4:4" x14ac:dyDescent="0.25">
      <c r="D505"/>
    </row>
    <row r="506" spans="4:4" x14ac:dyDescent="0.25">
      <c r="D506"/>
    </row>
    <row r="507" spans="4:4" x14ac:dyDescent="0.25">
      <c r="D507"/>
    </row>
    <row r="508" spans="4:4" x14ac:dyDescent="0.25">
      <c r="D508"/>
    </row>
    <row r="509" spans="4:4" x14ac:dyDescent="0.25">
      <c r="D509"/>
    </row>
    <row r="510" spans="4:4" x14ac:dyDescent="0.25">
      <c r="D510"/>
    </row>
    <row r="511" spans="4:4" x14ac:dyDescent="0.25">
      <c r="D511"/>
    </row>
    <row r="512" spans="4:4" x14ac:dyDescent="0.25">
      <c r="D512"/>
    </row>
    <row r="513" spans="4:4" x14ac:dyDescent="0.25">
      <c r="D513"/>
    </row>
    <row r="514" spans="4:4" x14ac:dyDescent="0.25">
      <c r="D514"/>
    </row>
    <row r="515" spans="4:4" x14ac:dyDescent="0.25">
      <c r="D515"/>
    </row>
    <row r="516" spans="4:4" x14ac:dyDescent="0.25">
      <c r="D516"/>
    </row>
    <row r="517" spans="4:4" x14ac:dyDescent="0.25">
      <c r="D517"/>
    </row>
    <row r="518" spans="4:4" x14ac:dyDescent="0.25">
      <c r="D518"/>
    </row>
    <row r="519" spans="4:4" x14ac:dyDescent="0.25">
      <c r="D519"/>
    </row>
    <row r="520" spans="4:4" x14ac:dyDescent="0.25">
      <c r="D520"/>
    </row>
    <row r="521" spans="4:4" x14ac:dyDescent="0.25">
      <c r="D521"/>
    </row>
    <row r="522" spans="4:4" x14ac:dyDescent="0.25">
      <c r="D522"/>
    </row>
    <row r="523" spans="4:4" x14ac:dyDescent="0.25">
      <c r="D523"/>
    </row>
    <row r="524" spans="4:4" x14ac:dyDescent="0.25">
      <c r="D524"/>
    </row>
    <row r="525" spans="4:4" x14ac:dyDescent="0.25">
      <c r="D525"/>
    </row>
    <row r="526" spans="4:4" x14ac:dyDescent="0.25">
      <c r="D526"/>
    </row>
    <row r="527" spans="4:4" x14ac:dyDescent="0.25">
      <c r="D527"/>
    </row>
    <row r="528" spans="4:4" x14ac:dyDescent="0.25">
      <c r="D528"/>
    </row>
    <row r="529" spans="4:4" x14ac:dyDescent="0.25">
      <c r="D529"/>
    </row>
    <row r="530" spans="4:4" x14ac:dyDescent="0.25">
      <c r="D530"/>
    </row>
    <row r="531" spans="4:4" x14ac:dyDescent="0.25">
      <c r="D531"/>
    </row>
    <row r="532" spans="4:4" x14ac:dyDescent="0.25">
      <c r="D532"/>
    </row>
    <row r="533" spans="4:4" x14ac:dyDescent="0.25">
      <c r="D533"/>
    </row>
    <row r="534" spans="4:4" x14ac:dyDescent="0.25">
      <c r="D534"/>
    </row>
    <row r="535" spans="4:4" x14ac:dyDescent="0.25">
      <c r="D535"/>
    </row>
    <row r="536" spans="4:4" x14ac:dyDescent="0.25">
      <c r="D536"/>
    </row>
    <row r="537" spans="4:4" x14ac:dyDescent="0.25">
      <c r="D537"/>
    </row>
    <row r="538" spans="4:4" x14ac:dyDescent="0.25">
      <c r="D538"/>
    </row>
    <row r="539" spans="4:4" x14ac:dyDescent="0.25">
      <c r="D539"/>
    </row>
    <row r="540" spans="4:4" x14ac:dyDescent="0.25">
      <c r="D540"/>
    </row>
    <row r="541" spans="4:4" x14ac:dyDescent="0.25">
      <c r="D541"/>
    </row>
    <row r="542" spans="4:4" x14ac:dyDescent="0.25">
      <c r="D542"/>
    </row>
    <row r="543" spans="4:4" x14ac:dyDescent="0.25">
      <c r="D543"/>
    </row>
    <row r="544" spans="4:4" x14ac:dyDescent="0.25">
      <c r="D544"/>
    </row>
    <row r="545" spans="4:4" x14ac:dyDescent="0.25">
      <c r="D545"/>
    </row>
    <row r="546" spans="4:4" x14ac:dyDescent="0.25">
      <c r="D546"/>
    </row>
    <row r="547" spans="4:4" x14ac:dyDescent="0.25">
      <c r="D547"/>
    </row>
    <row r="548" spans="4:4" x14ac:dyDescent="0.25">
      <c r="D548"/>
    </row>
    <row r="549" spans="4:4" x14ac:dyDescent="0.25">
      <c r="D549"/>
    </row>
    <row r="550" spans="4:4" x14ac:dyDescent="0.25">
      <c r="D550"/>
    </row>
    <row r="551" spans="4:4" x14ac:dyDescent="0.25">
      <c r="D551"/>
    </row>
    <row r="552" spans="4:4" x14ac:dyDescent="0.25">
      <c r="D552"/>
    </row>
    <row r="553" spans="4:4" x14ac:dyDescent="0.25">
      <c r="D553"/>
    </row>
    <row r="554" spans="4:4" x14ac:dyDescent="0.25">
      <c r="D554"/>
    </row>
    <row r="555" spans="4:4" x14ac:dyDescent="0.25">
      <c r="D555"/>
    </row>
    <row r="556" spans="4:4" x14ac:dyDescent="0.25">
      <c r="D556"/>
    </row>
    <row r="557" spans="4:4" x14ac:dyDescent="0.25">
      <c r="D557"/>
    </row>
    <row r="558" spans="4:4" x14ac:dyDescent="0.25">
      <c r="D558"/>
    </row>
    <row r="559" spans="4:4" x14ac:dyDescent="0.25">
      <c r="D559"/>
    </row>
    <row r="560" spans="4:4" x14ac:dyDescent="0.25">
      <c r="D560"/>
    </row>
    <row r="561" spans="4:4" x14ac:dyDescent="0.25">
      <c r="D561"/>
    </row>
    <row r="562" spans="4:4" x14ac:dyDescent="0.25">
      <c r="D562"/>
    </row>
    <row r="563" spans="4:4" x14ac:dyDescent="0.25">
      <c r="D563"/>
    </row>
    <row r="564" spans="4:4" x14ac:dyDescent="0.25">
      <c r="D564"/>
    </row>
    <row r="565" spans="4:4" x14ac:dyDescent="0.25">
      <c r="D565"/>
    </row>
    <row r="566" spans="4:4" x14ac:dyDescent="0.25">
      <c r="D566"/>
    </row>
    <row r="567" spans="4:4" x14ac:dyDescent="0.25">
      <c r="D567"/>
    </row>
    <row r="568" spans="4:4" x14ac:dyDescent="0.25">
      <c r="D568"/>
    </row>
    <row r="569" spans="4:4" x14ac:dyDescent="0.25">
      <c r="D569"/>
    </row>
    <row r="570" spans="4:4" x14ac:dyDescent="0.25">
      <c r="D570"/>
    </row>
    <row r="571" spans="4:4" x14ac:dyDescent="0.25">
      <c r="D571"/>
    </row>
    <row r="572" spans="4:4" x14ac:dyDescent="0.25">
      <c r="D572"/>
    </row>
    <row r="573" spans="4:4" x14ac:dyDescent="0.25">
      <c r="D573"/>
    </row>
    <row r="574" spans="4:4" x14ac:dyDescent="0.25">
      <c r="D574"/>
    </row>
    <row r="575" spans="4:4" x14ac:dyDescent="0.25">
      <c r="D575"/>
    </row>
    <row r="576" spans="4:4" x14ac:dyDescent="0.25">
      <c r="D576"/>
    </row>
    <row r="577" spans="4:4" x14ac:dyDescent="0.25">
      <c r="D577"/>
    </row>
    <row r="578" spans="4:4" x14ac:dyDescent="0.25">
      <c r="D578"/>
    </row>
    <row r="579" spans="4:4" x14ac:dyDescent="0.25">
      <c r="D579"/>
    </row>
    <row r="580" spans="4:4" x14ac:dyDescent="0.25">
      <c r="D580"/>
    </row>
    <row r="581" spans="4:4" x14ac:dyDescent="0.25">
      <c r="D581"/>
    </row>
    <row r="582" spans="4:4" x14ac:dyDescent="0.25">
      <c r="D582"/>
    </row>
    <row r="583" spans="4:4" x14ac:dyDescent="0.25">
      <c r="D583"/>
    </row>
    <row r="584" spans="4:4" x14ac:dyDescent="0.25">
      <c r="D584"/>
    </row>
    <row r="585" spans="4:4" x14ac:dyDescent="0.25">
      <c r="D585"/>
    </row>
    <row r="586" spans="4:4" x14ac:dyDescent="0.25">
      <c r="D586"/>
    </row>
    <row r="587" spans="4:4" x14ac:dyDescent="0.25">
      <c r="D587"/>
    </row>
    <row r="588" spans="4:4" x14ac:dyDescent="0.25">
      <c r="D588"/>
    </row>
    <row r="589" spans="4:4" x14ac:dyDescent="0.25">
      <c r="D589"/>
    </row>
    <row r="590" spans="4:4" x14ac:dyDescent="0.25">
      <c r="D590"/>
    </row>
    <row r="591" spans="4:4" x14ac:dyDescent="0.25">
      <c r="D591"/>
    </row>
    <row r="592" spans="4:4" x14ac:dyDescent="0.25">
      <c r="D592"/>
    </row>
    <row r="593" spans="4:4" x14ac:dyDescent="0.25">
      <c r="D593"/>
    </row>
    <row r="594" spans="4:4" x14ac:dyDescent="0.25">
      <c r="D594"/>
    </row>
    <row r="595" spans="4:4" x14ac:dyDescent="0.25">
      <c r="D595"/>
    </row>
    <row r="596" spans="4:4" x14ac:dyDescent="0.25">
      <c r="D596"/>
    </row>
    <row r="597" spans="4:4" x14ac:dyDescent="0.25">
      <c r="D597"/>
    </row>
    <row r="598" spans="4:4" x14ac:dyDescent="0.25">
      <c r="D598"/>
    </row>
    <row r="599" spans="4:4" x14ac:dyDescent="0.25">
      <c r="D599"/>
    </row>
    <row r="600" spans="4:4" x14ac:dyDescent="0.25">
      <c r="D600"/>
    </row>
    <row r="601" spans="4:4" x14ac:dyDescent="0.25">
      <c r="D601"/>
    </row>
    <row r="602" spans="4:4" x14ac:dyDescent="0.25">
      <c r="D602"/>
    </row>
    <row r="603" spans="4:4" x14ac:dyDescent="0.25">
      <c r="D603"/>
    </row>
    <row r="604" spans="4:4" x14ac:dyDescent="0.25">
      <c r="D604"/>
    </row>
    <row r="605" spans="4:4" x14ac:dyDescent="0.25">
      <c r="D605"/>
    </row>
    <row r="606" spans="4:4" x14ac:dyDescent="0.25">
      <c r="D606"/>
    </row>
    <row r="607" spans="4:4" x14ac:dyDescent="0.25">
      <c r="D607"/>
    </row>
    <row r="608" spans="4:4" x14ac:dyDescent="0.25">
      <c r="D608"/>
    </row>
    <row r="609" spans="4:4" x14ac:dyDescent="0.25">
      <c r="D609"/>
    </row>
    <row r="610" spans="4:4" x14ac:dyDescent="0.25">
      <c r="D610"/>
    </row>
    <row r="611" spans="4:4" x14ac:dyDescent="0.25">
      <c r="D611"/>
    </row>
    <row r="612" spans="4:4" x14ac:dyDescent="0.25">
      <c r="D612"/>
    </row>
    <row r="613" spans="4:4" x14ac:dyDescent="0.25">
      <c r="D613"/>
    </row>
    <row r="614" spans="4:4" x14ac:dyDescent="0.25">
      <c r="D614"/>
    </row>
    <row r="615" spans="4:4" x14ac:dyDescent="0.25">
      <c r="D615"/>
    </row>
    <row r="616" spans="4:4" x14ac:dyDescent="0.25">
      <c r="D616"/>
    </row>
    <row r="617" spans="4:4" x14ac:dyDescent="0.25">
      <c r="D617"/>
    </row>
    <row r="618" spans="4:4" x14ac:dyDescent="0.25">
      <c r="D618"/>
    </row>
    <row r="619" spans="4:4" x14ac:dyDescent="0.25">
      <c r="D619"/>
    </row>
    <row r="620" spans="4:4" x14ac:dyDescent="0.25">
      <c r="D620"/>
    </row>
    <row r="621" spans="4:4" x14ac:dyDescent="0.25">
      <c r="D621"/>
    </row>
    <row r="622" spans="4:4" x14ac:dyDescent="0.25">
      <c r="D622"/>
    </row>
    <row r="623" spans="4:4" x14ac:dyDescent="0.25">
      <c r="D623"/>
    </row>
    <row r="624" spans="4:4" x14ac:dyDescent="0.25">
      <c r="D624"/>
    </row>
    <row r="625" spans="4:4" x14ac:dyDescent="0.25">
      <c r="D625"/>
    </row>
    <row r="626" spans="4:4" x14ac:dyDescent="0.25">
      <c r="D626"/>
    </row>
    <row r="627" spans="4:4" x14ac:dyDescent="0.25">
      <c r="D627"/>
    </row>
    <row r="628" spans="4:4" x14ac:dyDescent="0.25">
      <c r="D628"/>
    </row>
    <row r="629" spans="4:4" x14ac:dyDescent="0.25">
      <c r="D629"/>
    </row>
    <row r="630" spans="4:4" x14ac:dyDescent="0.25">
      <c r="D630"/>
    </row>
    <row r="631" spans="4:4" x14ac:dyDescent="0.25">
      <c r="D631"/>
    </row>
    <row r="632" spans="4:4" x14ac:dyDescent="0.25">
      <c r="D632"/>
    </row>
    <row r="633" spans="4:4" x14ac:dyDescent="0.25">
      <c r="D633"/>
    </row>
    <row r="634" spans="4:4" x14ac:dyDescent="0.25">
      <c r="D634"/>
    </row>
    <row r="635" spans="4:4" x14ac:dyDescent="0.25">
      <c r="D635"/>
    </row>
    <row r="636" spans="4:4" x14ac:dyDescent="0.25">
      <c r="D636"/>
    </row>
    <row r="637" spans="4:4" x14ac:dyDescent="0.25">
      <c r="D637"/>
    </row>
    <row r="638" spans="4:4" x14ac:dyDescent="0.25">
      <c r="D638"/>
    </row>
    <row r="639" spans="4:4" x14ac:dyDescent="0.25">
      <c r="D639"/>
    </row>
    <row r="640" spans="4:4" x14ac:dyDescent="0.25">
      <c r="D640"/>
    </row>
    <row r="641" spans="4:4" x14ac:dyDescent="0.25">
      <c r="D641"/>
    </row>
    <row r="642" spans="4:4" x14ac:dyDescent="0.25">
      <c r="D642"/>
    </row>
    <row r="643" spans="4:4" x14ac:dyDescent="0.25">
      <c r="D643"/>
    </row>
    <row r="644" spans="4:4" x14ac:dyDescent="0.25">
      <c r="D644"/>
    </row>
    <row r="645" spans="4:4" x14ac:dyDescent="0.25">
      <c r="D645"/>
    </row>
    <row r="646" spans="4:4" x14ac:dyDescent="0.25">
      <c r="D646"/>
    </row>
    <row r="647" spans="4:4" x14ac:dyDescent="0.25">
      <c r="D647"/>
    </row>
    <row r="648" spans="4:4" x14ac:dyDescent="0.25">
      <c r="D648"/>
    </row>
    <row r="649" spans="4:4" x14ac:dyDescent="0.25">
      <c r="D649"/>
    </row>
    <row r="650" spans="4:4" x14ac:dyDescent="0.25">
      <c r="D650"/>
    </row>
    <row r="651" spans="4:4" x14ac:dyDescent="0.25">
      <c r="D651"/>
    </row>
    <row r="652" spans="4:4" x14ac:dyDescent="0.25">
      <c r="D652"/>
    </row>
    <row r="653" spans="4:4" x14ac:dyDescent="0.25">
      <c r="D653"/>
    </row>
    <row r="654" spans="4:4" x14ac:dyDescent="0.25">
      <c r="D654"/>
    </row>
    <row r="655" spans="4:4" x14ac:dyDescent="0.25">
      <c r="D655"/>
    </row>
    <row r="656" spans="4:4" x14ac:dyDescent="0.25">
      <c r="D656"/>
    </row>
    <row r="657" spans="4:4" x14ac:dyDescent="0.25">
      <c r="D657"/>
    </row>
    <row r="658" spans="4:4" x14ac:dyDescent="0.25">
      <c r="D658"/>
    </row>
    <row r="659" spans="4:4" x14ac:dyDescent="0.25">
      <c r="D659"/>
    </row>
    <row r="660" spans="4:4" x14ac:dyDescent="0.25">
      <c r="D660"/>
    </row>
    <row r="661" spans="4:4" x14ac:dyDescent="0.25">
      <c r="D661"/>
    </row>
    <row r="662" spans="4:4" x14ac:dyDescent="0.25">
      <c r="D662"/>
    </row>
    <row r="663" spans="4:4" x14ac:dyDescent="0.25">
      <c r="D663"/>
    </row>
    <row r="664" spans="4:4" x14ac:dyDescent="0.25">
      <c r="D664"/>
    </row>
    <row r="665" spans="4:4" x14ac:dyDescent="0.25">
      <c r="D665"/>
    </row>
    <row r="666" spans="4:4" x14ac:dyDescent="0.25">
      <c r="D666"/>
    </row>
    <row r="667" spans="4:4" x14ac:dyDescent="0.25">
      <c r="D667"/>
    </row>
    <row r="668" spans="4:4" x14ac:dyDescent="0.25">
      <c r="D668"/>
    </row>
    <row r="669" spans="4:4" x14ac:dyDescent="0.25">
      <c r="D669"/>
    </row>
    <row r="670" spans="4:4" x14ac:dyDescent="0.25">
      <c r="D670"/>
    </row>
    <row r="671" spans="4:4" x14ac:dyDescent="0.25">
      <c r="D671"/>
    </row>
    <row r="672" spans="4:4" x14ac:dyDescent="0.25">
      <c r="D672"/>
    </row>
    <row r="673" spans="4:4" x14ac:dyDescent="0.25">
      <c r="D673"/>
    </row>
    <row r="674" spans="4:4" x14ac:dyDescent="0.25">
      <c r="D674"/>
    </row>
    <row r="675" spans="4:4" x14ac:dyDescent="0.25">
      <c r="D675"/>
    </row>
    <row r="676" spans="4:4" x14ac:dyDescent="0.25">
      <c r="D676"/>
    </row>
    <row r="677" spans="4:4" x14ac:dyDescent="0.25">
      <c r="D677"/>
    </row>
    <row r="678" spans="4:4" x14ac:dyDescent="0.25">
      <c r="D678"/>
    </row>
    <row r="679" spans="4:4" x14ac:dyDescent="0.25">
      <c r="D679"/>
    </row>
    <row r="680" spans="4:4" x14ac:dyDescent="0.25">
      <c r="D680"/>
    </row>
    <row r="681" spans="4:4" x14ac:dyDescent="0.25">
      <c r="D681"/>
    </row>
    <row r="682" spans="4:4" x14ac:dyDescent="0.25">
      <c r="D682"/>
    </row>
    <row r="683" spans="4:4" x14ac:dyDescent="0.25">
      <c r="D683"/>
    </row>
    <row r="684" spans="4:4" x14ac:dyDescent="0.25">
      <c r="D684"/>
    </row>
    <row r="685" spans="4:4" x14ac:dyDescent="0.25">
      <c r="D685"/>
    </row>
    <row r="686" spans="4:4" x14ac:dyDescent="0.25">
      <c r="D686"/>
    </row>
    <row r="687" spans="4:4" x14ac:dyDescent="0.25">
      <c r="D687"/>
    </row>
    <row r="688" spans="4:4" x14ac:dyDescent="0.25">
      <c r="D688"/>
    </row>
    <row r="689" spans="4:4" x14ac:dyDescent="0.25">
      <c r="D689"/>
    </row>
    <row r="690" spans="4:4" x14ac:dyDescent="0.25">
      <c r="D690"/>
    </row>
    <row r="691" spans="4:4" x14ac:dyDescent="0.25">
      <c r="D691"/>
    </row>
    <row r="692" spans="4:4" x14ac:dyDescent="0.25">
      <c r="D692"/>
    </row>
    <row r="693" spans="4:4" x14ac:dyDescent="0.25">
      <c r="D693"/>
    </row>
    <row r="694" spans="4:4" x14ac:dyDescent="0.25">
      <c r="D694"/>
    </row>
    <row r="695" spans="4:4" x14ac:dyDescent="0.25">
      <c r="D695"/>
    </row>
    <row r="696" spans="4:4" x14ac:dyDescent="0.25">
      <c r="D696"/>
    </row>
    <row r="697" spans="4:4" x14ac:dyDescent="0.25">
      <c r="D697"/>
    </row>
    <row r="698" spans="4:4" x14ac:dyDescent="0.25">
      <c r="D698"/>
    </row>
    <row r="699" spans="4:4" x14ac:dyDescent="0.25">
      <c r="D699"/>
    </row>
    <row r="700" spans="4:4" x14ac:dyDescent="0.25">
      <c r="D700"/>
    </row>
    <row r="701" spans="4:4" x14ac:dyDescent="0.25">
      <c r="D701"/>
    </row>
    <row r="702" spans="4:4" x14ac:dyDescent="0.25">
      <c r="D702"/>
    </row>
    <row r="703" spans="4:4" x14ac:dyDescent="0.25">
      <c r="D703"/>
    </row>
    <row r="704" spans="4:4" x14ac:dyDescent="0.25">
      <c r="D704"/>
    </row>
    <row r="705" spans="4:4" x14ac:dyDescent="0.25">
      <c r="D705"/>
    </row>
    <row r="706" spans="4:4" x14ac:dyDescent="0.25">
      <c r="D706"/>
    </row>
    <row r="707" spans="4:4" x14ac:dyDescent="0.25">
      <c r="D707"/>
    </row>
    <row r="708" spans="4:4" x14ac:dyDescent="0.25">
      <c r="D708"/>
    </row>
    <row r="709" spans="4:4" x14ac:dyDescent="0.25">
      <c r="D709"/>
    </row>
    <row r="710" spans="4:4" x14ac:dyDescent="0.25">
      <c r="D710"/>
    </row>
    <row r="711" spans="4:4" x14ac:dyDescent="0.25">
      <c r="D711"/>
    </row>
    <row r="712" spans="4:4" x14ac:dyDescent="0.25">
      <c r="D712"/>
    </row>
    <row r="713" spans="4:4" x14ac:dyDescent="0.25">
      <c r="D713"/>
    </row>
    <row r="714" spans="4:4" x14ac:dyDescent="0.25">
      <c r="D714"/>
    </row>
    <row r="715" spans="4:4" x14ac:dyDescent="0.25">
      <c r="D715"/>
    </row>
    <row r="716" spans="4:4" x14ac:dyDescent="0.25">
      <c r="D716"/>
    </row>
    <row r="717" spans="4:4" x14ac:dyDescent="0.25">
      <c r="D717"/>
    </row>
    <row r="718" spans="4:4" x14ac:dyDescent="0.25">
      <c r="D718"/>
    </row>
    <row r="719" spans="4:4" x14ac:dyDescent="0.25">
      <c r="D719"/>
    </row>
    <row r="720" spans="4:4" x14ac:dyDescent="0.25">
      <c r="D720"/>
    </row>
    <row r="721" spans="4:4" x14ac:dyDescent="0.25">
      <c r="D721"/>
    </row>
    <row r="722" spans="4:4" x14ac:dyDescent="0.25">
      <c r="D722"/>
    </row>
    <row r="723" spans="4:4" x14ac:dyDescent="0.25">
      <c r="D723"/>
    </row>
    <row r="724" spans="4:4" x14ac:dyDescent="0.25">
      <c r="D724"/>
    </row>
    <row r="725" spans="4:4" x14ac:dyDescent="0.25">
      <c r="D725"/>
    </row>
    <row r="726" spans="4:4" x14ac:dyDescent="0.25">
      <c r="D726"/>
    </row>
    <row r="727" spans="4:4" x14ac:dyDescent="0.25">
      <c r="D727"/>
    </row>
    <row r="728" spans="4:4" x14ac:dyDescent="0.25">
      <c r="D728"/>
    </row>
    <row r="729" spans="4:4" x14ac:dyDescent="0.25">
      <c r="D729"/>
    </row>
    <row r="730" spans="4:4" x14ac:dyDescent="0.25">
      <c r="D730"/>
    </row>
    <row r="731" spans="4:4" x14ac:dyDescent="0.25">
      <c r="D731"/>
    </row>
    <row r="732" spans="4:4" x14ac:dyDescent="0.25">
      <c r="D732"/>
    </row>
    <row r="733" spans="4:4" x14ac:dyDescent="0.25">
      <c r="D733"/>
    </row>
    <row r="734" spans="4:4" x14ac:dyDescent="0.25">
      <c r="D734"/>
    </row>
    <row r="735" spans="4:4" x14ac:dyDescent="0.25">
      <c r="D735"/>
    </row>
    <row r="736" spans="4:4" x14ac:dyDescent="0.25">
      <c r="D736"/>
    </row>
    <row r="737" spans="4:4" x14ac:dyDescent="0.25">
      <c r="D737"/>
    </row>
    <row r="738" spans="4:4" x14ac:dyDescent="0.25">
      <c r="D738"/>
    </row>
    <row r="739" spans="4:4" x14ac:dyDescent="0.25">
      <c r="D739"/>
    </row>
    <row r="740" spans="4:4" x14ac:dyDescent="0.25">
      <c r="D740"/>
    </row>
    <row r="741" spans="4:4" x14ac:dyDescent="0.25">
      <c r="D741"/>
    </row>
    <row r="742" spans="4:4" x14ac:dyDescent="0.25">
      <c r="D742"/>
    </row>
    <row r="743" spans="4:4" x14ac:dyDescent="0.25">
      <c r="D743"/>
    </row>
    <row r="744" spans="4:4" x14ac:dyDescent="0.25">
      <c r="D744"/>
    </row>
    <row r="745" spans="4:4" x14ac:dyDescent="0.25">
      <c r="D745"/>
    </row>
    <row r="746" spans="4:4" x14ac:dyDescent="0.25">
      <c r="D746"/>
    </row>
    <row r="747" spans="4:4" x14ac:dyDescent="0.25">
      <c r="D747"/>
    </row>
    <row r="748" spans="4:4" x14ac:dyDescent="0.25">
      <c r="D748"/>
    </row>
    <row r="749" spans="4:4" x14ac:dyDescent="0.25">
      <c r="D749"/>
    </row>
    <row r="750" spans="4:4" x14ac:dyDescent="0.25">
      <c r="D750"/>
    </row>
    <row r="751" spans="4:4" x14ac:dyDescent="0.25">
      <c r="D751"/>
    </row>
    <row r="752" spans="4:4" x14ac:dyDescent="0.25">
      <c r="D752"/>
    </row>
    <row r="753" spans="4:4" x14ac:dyDescent="0.25">
      <c r="D753"/>
    </row>
    <row r="754" spans="4:4" x14ac:dyDescent="0.25">
      <c r="D754"/>
    </row>
    <row r="755" spans="4:4" x14ac:dyDescent="0.25">
      <c r="D755"/>
    </row>
    <row r="756" spans="4:4" x14ac:dyDescent="0.25">
      <c r="D756"/>
    </row>
    <row r="757" spans="4:4" x14ac:dyDescent="0.25">
      <c r="D757"/>
    </row>
    <row r="758" spans="4:4" x14ac:dyDescent="0.25">
      <c r="D758"/>
    </row>
    <row r="759" spans="4:4" x14ac:dyDescent="0.25">
      <c r="D759"/>
    </row>
    <row r="760" spans="4:4" x14ac:dyDescent="0.25">
      <c r="D760"/>
    </row>
    <row r="761" spans="4:4" x14ac:dyDescent="0.25">
      <c r="D761"/>
    </row>
    <row r="762" spans="4:4" x14ac:dyDescent="0.25">
      <c r="D762"/>
    </row>
    <row r="763" spans="4:4" x14ac:dyDescent="0.25">
      <c r="D763"/>
    </row>
    <row r="764" spans="4:4" x14ac:dyDescent="0.25">
      <c r="D764"/>
    </row>
    <row r="765" spans="4:4" x14ac:dyDescent="0.25">
      <c r="D765"/>
    </row>
    <row r="766" spans="4:4" x14ac:dyDescent="0.25">
      <c r="D766"/>
    </row>
    <row r="767" spans="4:4" x14ac:dyDescent="0.25">
      <c r="D767"/>
    </row>
    <row r="768" spans="4:4" x14ac:dyDescent="0.25">
      <c r="D768"/>
    </row>
    <row r="769" spans="4:4" x14ac:dyDescent="0.25">
      <c r="D769"/>
    </row>
    <row r="770" spans="4:4" x14ac:dyDescent="0.25">
      <c r="D770"/>
    </row>
    <row r="771" spans="4:4" x14ac:dyDescent="0.25">
      <c r="D771"/>
    </row>
    <row r="772" spans="4:4" x14ac:dyDescent="0.25">
      <c r="D772"/>
    </row>
    <row r="773" spans="4:4" x14ac:dyDescent="0.25">
      <c r="D773"/>
    </row>
    <row r="774" spans="4:4" x14ac:dyDescent="0.25">
      <c r="D774"/>
    </row>
    <row r="775" spans="4:4" x14ac:dyDescent="0.25">
      <c r="D775"/>
    </row>
    <row r="776" spans="4:4" x14ac:dyDescent="0.25">
      <c r="D776"/>
    </row>
    <row r="777" spans="4:4" x14ac:dyDescent="0.25">
      <c r="D777"/>
    </row>
    <row r="778" spans="4:4" x14ac:dyDescent="0.25">
      <c r="D778"/>
    </row>
    <row r="779" spans="4:4" x14ac:dyDescent="0.25">
      <c r="D779"/>
    </row>
    <row r="780" spans="4:4" x14ac:dyDescent="0.25">
      <c r="D780"/>
    </row>
    <row r="781" spans="4:4" x14ac:dyDescent="0.25">
      <c r="D781"/>
    </row>
    <row r="782" spans="4:4" x14ac:dyDescent="0.25">
      <c r="D782"/>
    </row>
    <row r="783" spans="4:4" x14ac:dyDescent="0.25">
      <c r="D783"/>
    </row>
    <row r="784" spans="4:4" x14ac:dyDescent="0.25">
      <c r="D784"/>
    </row>
    <row r="785" spans="4:4" x14ac:dyDescent="0.25">
      <c r="D785"/>
    </row>
    <row r="786" spans="4:4" x14ac:dyDescent="0.25">
      <c r="D786"/>
    </row>
    <row r="787" spans="4:4" x14ac:dyDescent="0.25">
      <c r="D787"/>
    </row>
    <row r="788" spans="4:4" x14ac:dyDescent="0.25">
      <c r="D788"/>
    </row>
    <row r="789" spans="4:4" x14ac:dyDescent="0.25">
      <c r="D789"/>
    </row>
    <row r="790" spans="4:4" x14ac:dyDescent="0.25">
      <c r="D790"/>
    </row>
    <row r="791" spans="4:4" x14ac:dyDescent="0.25">
      <c r="D791"/>
    </row>
    <row r="792" spans="4:4" x14ac:dyDescent="0.25">
      <c r="D792"/>
    </row>
    <row r="793" spans="4:4" x14ac:dyDescent="0.25">
      <c r="D793"/>
    </row>
    <row r="794" spans="4:4" x14ac:dyDescent="0.25">
      <c r="D794"/>
    </row>
    <row r="795" spans="4:4" x14ac:dyDescent="0.25">
      <c r="D795"/>
    </row>
    <row r="796" spans="4:4" x14ac:dyDescent="0.25">
      <c r="D796"/>
    </row>
    <row r="797" spans="4:4" x14ac:dyDescent="0.25">
      <c r="D797"/>
    </row>
    <row r="798" spans="4:4" x14ac:dyDescent="0.25">
      <c r="D798"/>
    </row>
    <row r="799" spans="4:4" x14ac:dyDescent="0.25">
      <c r="D799"/>
    </row>
    <row r="800" spans="4:4" x14ac:dyDescent="0.25">
      <c r="D800"/>
    </row>
    <row r="801" spans="4:4" x14ac:dyDescent="0.25">
      <c r="D801"/>
    </row>
    <row r="802" spans="4:4" x14ac:dyDescent="0.25">
      <c r="D802"/>
    </row>
    <row r="803" spans="4:4" x14ac:dyDescent="0.25">
      <c r="D803"/>
    </row>
    <row r="804" spans="4:4" x14ac:dyDescent="0.25">
      <c r="D804"/>
    </row>
    <row r="805" spans="4:4" x14ac:dyDescent="0.25">
      <c r="D805"/>
    </row>
    <row r="806" spans="4:4" x14ac:dyDescent="0.25">
      <c r="D806"/>
    </row>
    <row r="807" spans="4:4" x14ac:dyDescent="0.25">
      <c r="D807"/>
    </row>
    <row r="808" spans="4:4" x14ac:dyDescent="0.25">
      <c r="D808"/>
    </row>
    <row r="809" spans="4:4" x14ac:dyDescent="0.25">
      <c r="D809"/>
    </row>
    <row r="810" spans="4:4" x14ac:dyDescent="0.25">
      <c r="D810"/>
    </row>
    <row r="811" spans="4:4" x14ac:dyDescent="0.25">
      <c r="D811"/>
    </row>
    <row r="812" spans="4:4" x14ac:dyDescent="0.25">
      <c r="D812"/>
    </row>
    <row r="813" spans="4:4" x14ac:dyDescent="0.25">
      <c r="D813"/>
    </row>
    <row r="814" spans="4:4" x14ac:dyDescent="0.25">
      <c r="D814"/>
    </row>
    <row r="815" spans="4:4" x14ac:dyDescent="0.25">
      <c r="D815"/>
    </row>
    <row r="816" spans="4:4" x14ac:dyDescent="0.25">
      <c r="D816"/>
    </row>
    <row r="817" spans="4:4" x14ac:dyDescent="0.25">
      <c r="D817"/>
    </row>
    <row r="818" spans="4:4" x14ac:dyDescent="0.25">
      <c r="D818"/>
    </row>
    <row r="819" spans="4:4" x14ac:dyDescent="0.25">
      <c r="D819"/>
    </row>
    <row r="820" spans="4:4" x14ac:dyDescent="0.25">
      <c r="D820"/>
    </row>
    <row r="821" spans="4:4" x14ac:dyDescent="0.25">
      <c r="D821"/>
    </row>
    <row r="822" spans="4:4" x14ac:dyDescent="0.25">
      <c r="D822"/>
    </row>
    <row r="823" spans="4:4" x14ac:dyDescent="0.25">
      <c r="D823"/>
    </row>
    <row r="824" spans="4:4" x14ac:dyDescent="0.25">
      <c r="D824"/>
    </row>
    <row r="825" spans="4:4" x14ac:dyDescent="0.25">
      <c r="D825"/>
    </row>
    <row r="826" spans="4:4" x14ac:dyDescent="0.25">
      <c r="D826"/>
    </row>
    <row r="827" spans="4:4" x14ac:dyDescent="0.25">
      <c r="D827"/>
    </row>
    <row r="828" spans="4:4" x14ac:dyDescent="0.25">
      <c r="D828"/>
    </row>
    <row r="829" spans="4:4" x14ac:dyDescent="0.25">
      <c r="D829"/>
    </row>
    <row r="830" spans="4:4" x14ac:dyDescent="0.25">
      <c r="D830"/>
    </row>
    <row r="831" spans="4:4" x14ac:dyDescent="0.25">
      <c r="D831"/>
    </row>
    <row r="832" spans="4:4" x14ac:dyDescent="0.25">
      <c r="D832"/>
    </row>
    <row r="833" spans="4:4" x14ac:dyDescent="0.25">
      <c r="D833"/>
    </row>
    <row r="834" spans="4:4" x14ac:dyDescent="0.25">
      <c r="D834"/>
    </row>
    <row r="835" spans="4:4" x14ac:dyDescent="0.25">
      <c r="D835"/>
    </row>
    <row r="836" spans="4:4" x14ac:dyDescent="0.25">
      <c r="D836"/>
    </row>
    <row r="837" spans="4:4" x14ac:dyDescent="0.25">
      <c r="D837"/>
    </row>
    <row r="838" spans="4:4" x14ac:dyDescent="0.25">
      <c r="D838"/>
    </row>
    <row r="839" spans="4:4" x14ac:dyDescent="0.25">
      <c r="D839"/>
    </row>
    <row r="840" spans="4:4" x14ac:dyDescent="0.25">
      <c r="D840"/>
    </row>
    <row r="841" spans="4:4" x14ac:dyDescent="0.25">
      <c r="D841"/>
    </row>
    <row r="842" spans="4:4" x14ac:dyDescent="0.25">
      <c r="D842"/>
    </row>
    <row r="843" spans="4:4" x14ac:dyDescent="0.25">
      <c r="D843"/>
    </row>
    <row r="844" spans="4:4" x14ac:dyDescent="0.25">
      <c r="D844"/>
    </row>
    <row r="845" spans="4:4" x14ac:dyDescent="0.25">
      <c r="D845"/>
    </row>
    <row r="846" spans="4:4" x14ac:dyDescent="0.25">
      <c r="D846"/>
    </row>
    <row r="847" spans="4:4" x14ac:dyDescent="0.25">
      <c r="D847"/>
    </row>
    <row r="848" spans="4:4" x14ac:dyDescent="0.25">
      <c r="D848"/>
    </row>
    <row r="849" spans="4:4" x14ac:dyDescent="0.25">
      <c r="D849"/>
    </row>
    <row r="850" spans="4:4" x14ac:dyDescent="0.25">
      <c r="D850"/>
    </row>
    <row r="851" spans="4:4" x14ac:dyDescent="0.25">
      <c r="D851"/>
    </row>
    <row r="852" spans="4:4" x14ac:dyDescent="0.25">
      <c r="D852"/>
    </row>
    <row r="853" spans="4:4" x14ac:dyDescent="0.25">
      <c r="D853"/>
    </row>
    <row r="854" spans="4:4" x14ac:dyDescent="0.25">
      <c r="D854"/>
    </row>
    <row r="855" spans="4:4" x14ac:dyDescent="0.25">
      <c r="D855"/>
    </row>
    <row r="856" spans="4:4" x14ac:dyDescent="0.25">
      <c r="D856"/>
    </row>
    <row r="857" spans="4:4" x14ac:dyDescent="0.25">
      <c r="D857"/>
    </row>
    <row r="858" spans="4:4" x14ac:dyDescent="0.25">
      <c r="D858"/>
    </row>
    <row r="859" spans="4:4" x14ac:dyDescent="0.25">
      <c r="D859"/>
    </row>
    <row r="860" spans="4:4" x14ac:dyDescent="0.25">
      <c r="D860"/>
    </row>
    <row r="861" spans="4:4" x14ac:dyDescent="0.25">
      <c r="D861"/>
    </row>
    <row r="862" spans="4:4" x14ac:dyDescent="0.25">
      <c r="D862"/>
    </row>
    <row r="863" spans="4:4" x14ac:dyDescent="0.25">
      <c r="D863"/>
    </row>
    <row r="864" spans="4:4" x14ac:dyDescent="0.25">
      <c r="D864"/>
    </row>
    <row r="865" spans="4:4" x14ac:dyDescent="0.25">
      <c r="D865"/>
    </row>
    <row r="866" spans="4:4" x14ac:dyDescent="0.25">
      <c r="D866"/>
    </row>
    <row r="867" spans="4:4" x14ac:dyDescent="0.25">
      <c r="D867"/>
    </row>
    <row r="868" spans="4:4" x14ac:dyDescent="0.25">
      <c r="D868"/>
    </row>
    <row r="869" spans="4:4" x14ac:dyDescent="0.25">
      <c r="D869"/>
    </row>
    <row r="870" spans="4:4" x14ac:dyDescent="0.25">
      <c r="D870"/>
    </row>
    <row r="871" spans="4:4" x14ac:dyDescent="0.25">
      <c r="D871"/>
    </row>
    <row r="872" spans="4:4" x14ac:dyDescent="0.25">
      <c r="D872"/>
    </row>
    <row r="873" spans="4:4" x14ac:dyDescent="0.25">
      <c r="D873"/>
    </row>
    <row r="874" spans="4:4" x14ac:dyDescent="0.25">
      <c r="D874"/>
    </row>
    <row r="875" spans="4:4" x14ac:dyDescent="0.25">
      <c r="D875"/>
    </row>
    <row r="876" spans="4:4" x14ac:dyDescent="0.25">
      <c r="D876"/>
    </row>
    <row r="877" spans="4:4" x14ac:dyDescent="0.25">
      <c r="D877"/>
    </row>
    <row r="878" spans="4:4" x14ac:dyDescent="0.25">
      <c r="D878"/>
    </row>
    <row r="879" spans="4:4" x14ac:dyDescent="0.25">
      <c r="D879"/>
    </row>
    <row r="880" spans="4:4" x14ac:dyDescent="0.25">
      <c r="D880"/>
    </row>
    <row r="881" spans="4:4" x14ac:dyDescent="0.25">
      <c r="D881"/>
    </row>
    <row r="882" spans="4:4" x14ac:dyDescent="0.25">
      <c r="D882"/>
    </row>
    <row r="883" spans="4:4" x14ac:dyDescent="0.25">
      <c r="D883"/>
    </row>
    <row r="884" spans="4:4" x14ac:dyDescent="0.25">
      <c r="D884"/>
    </row>
    <row r="885" spans="4:4" x14ac:dyDescent="0.25">
      <c r="D885"/>
    </row>
    <row r="886" spans="4:4" x14ac:dyDescent="0.25">
      <c r="D886"/>
    </row>
    <row r="887" spans="4:4" x14ac:dyDescent="0.25">
      <c r="D887"/>
    </row>
    <row r="888" spans="4:4" x14ac:dyDescent="0.25">
      <c r="D888"/>
    </row>
    <row r="889" spans="4:4" x14ac:dyDescent="0.25">
      <c r="D889"/>
    </row>
    <row r="890" spans="4:4" x14ac:dyDescent="0.25">
      <c r="D890"/>
    </row>
    <row r="891" spans="4:4" x14ac:dyDescent="0.25">
      <c r="D891"/>
    </row>
    <row r="892" spans="4:4" x14ac:dyDescent="0.25">
      <c r="D892"/>
    </row>
    <row r="893" spans="4:4" x14ac:dyDescent="0.25">
      <c r="D893"/>
    </row>
    <row r="894" spans="4:4" x14ac:dyDescent="0.25">
      <c r="D894"/>
    </row>
    <row r="895" spans="4:4" x14ac:dyDescent="0.25">
      <c r="D895"/>
    </row>
    <row r="896" spans="4:4" x14ac:dyDescent="0.25">
      <c r="D896"/>
    </row>
    <row r="897" spans="4:4" x14ac:dyDescent="0.25">
      <c r="D897"/>
    </row>
    <row r="898" spans="4:4" x14ac:dyDescent="0.25">
      <c r="D898"/>
    </row>
    <row r="899" spans="4:4" x14ac:dyDescent="0.25">
      <c r="D899"/>
    </row>
    <row r="900" spans="4:4" x14ac:dyDescent="0.25">
      <c r="D900"/>
    </row>
    <row r="901" spans="4:4" x14ac:dyDescent="0.25">
      <c r="D901"/>
    </row>
    <row r="902" spans="4:4" x14ac:dyDescent="0.25">
      <c r="D902"/>
    </row>
    <row r="903" spans="4:4" x14ac:dyDescent="0.25">
      <c r="D903"/>
    </row>
    <row r="904" spans="4:4" x14ac:dyDescent="0.25">
      <c r="D904"/>
    </row>
    <row r="905" spans="4:4" x14ac:dyDescent="0.25">
      <c r="D905"/>
    </row>
    <row r="906" spans="4:4" x14ac:dyDescent="0.25">
      <c r="D906"/>
    </row>
    <row r="907" spans="4:4" x14ac:dyDescent="0.25">
      <c r="D907"/>
    </row>
    <row r="908" spans="4:4" x14ac:dyDescent="0.25">
      <c r="D908"/>
    </row>
    <row r="909" spans="4:4" x14ac:dyDescent="0.25">
      <c r="D909"/>
    </row>
    <row r="910" spans="4:4" x14ac:dyDescent="0.25">
      <c r="D910"/>
    </row>
    <row r="911" spans="4:4" x14ac:dyDescent="0.25">
      <c r="D911"/>
    </row>
    <row r="912" spans="4:4" x14ac:dyDescent="0.25">
      <c r="D912"/>
    </row>
    <row r="913" spans="4:4" x14ac:dyDescent="0.25">
      <c r="D913"/>
    </row>
    <row r="914" spans="4:4" x14ac:dyDescent="0.25">
      <c r="D914"/>
    </row>
    <row r="915" spans="4:4" x14ac:dyDescent="0.25">
      <c r="D915"/>
    </row>
    <row r="916" spans="4:4" x14ac:dyDescent="0.25">
      <c r="D916"/>
    </row>
    <row r="917" spans="4:4" x14ac:dyDescent="0.25">
      <c r="D917"/>
    </row>
    <row r="918" spans="4:4" x14ac:dyDescent="0.25">
      <c r="D918"/>
    </row>
    <row r="919" spans="4:4" x14ac:dyDescent="0.25">
      <c r="D919"/>
    </row>
    <row r="920" spans="4:4" x14ac:dyDescent="0.25">
      <c r="D920"/>
    </row>
    <row r="921" spans="4:4" x14ac:dyDescent="0.25">
      <c r="D921"/>
    </row>
    <row r="922" spans="4:4" x14ac:dyDescent="0.25">
      <c r="D922"/>
    </row>
    <row r="923" spans="4:4" x14ac:dyDescent="0.25">
      <c r="D923"/>
    </row>
    <row r="924" spans="4:4" x14ac:dyDescent="0.25">
      <c r="D924"/>
    </row>
    <row r="925" spans="4:4" x14ac:dyDescent="0.25">
      <c r="D925"/>
    </row>
    <row r="926" spans="4:4" x14ac:dyDescent="0.25">
      <c r="D926"/>
    </row>
    <row r="927" spans="4:4" x14ac:dyDescent="0.25">
      <c r="D927"/>
    </row>
    <row r="928" spans="4:4" x14ac:dyDescent="0.25">
      <c r="D928"/>
    </row>
    <row r="929" spans="4:4" x14ac:dyDescent="0.25">
      <c r="D929"/>
    </row>
    <row r="930" spans="4:4" x14ac:dyDescent="0.25">
      <c r="D930"/>
    </row>
    <row r="931" spans="4:4" x14ac:dyDescent="0.25">
      <c r="D931"/>
    </row>
    <row r="932" spans="4:4" x14ac:dyDescent="0.25">
      <c r="D932"/>
    </row>
    <row r="933" spans="4:4" x14ac:dyDescent="0.25">
      <c r="D933"/>
    </row>
    <row r="934" spans="4:4" x14ac:dyDescent="0.25">
      <c r="D934"/>
    </row>
    <row r="935" spans="4:4" x14ac:dyDescent="0.25">
      <c r="D935"/>
    </row>
    <row r="936" spans="4:4" x14ac:dyDescent="0.25">
      <c r="D936"/>
    </row>
    <row r="937" spans="4:4" x14ac:dyDescent="0.25">
      <c r="D937"/>
    </row>
    <row r="938" spans="4:4" x14ac:dyDescent="0.25">
      <c r="D938"/>
    </row>
    <row r="939" spans="4:4" x14ac:dyDescent="0.25">
      <c r="D939"/>
    </row>
    <row r="940" spans="4:4" x14ac:dyDescent="0.25">
      <c r="D940"/>
    </row>
    <row r="941" spans="4:4" x14ac:dyDescent="0.25">
      <c r="D941"/>
    </row>
    <row r="942" spans="4:4" x14ac:dyDescent="0.25">
      <c r="D942"/>
    </row>
    <row r="943" spans="4:4" x14ac:dyDescent="0.25">
      <c r="D943"/>
    </row>
    <row r="944" spans="4:4" x14ac:dyDescent="0.25">
      <c r="D944"/>
    </row>
    <row r="945" spans="4:4" x14ac:dyDescent="0.25">
      <c r="D945"/>
    </row>
    <row r="946" spans="4:4" x14ac:dyDescent="0.25">
      <c r="D946"/>
    </row>
    <row r="947" spans="4:4" x14ac:dyDescent="0.25">
      <c r="D947"/>
    </row>
    <row r="948" spans="4:4" x14ac:dyDescent="0.25">
      <c r="D948"/>
    </row>
    <row r="949" spans="4:4" x14ac:dyDescent="0.25">
      <c r="D949"/>
    </row>
    <row r="950" spans="4:4" x14ac:dyDescent="0.25">
      <c r="D950"/>
    </row>
    <row r="951" spans="4:4" x14ac:dyDescent="0.25">
      <c r="D951"/>
    </row>
    <row r="952" spans="4:4" x14ac:dyDescent="0.25">
      <c r="D952"/>
    </row>
    <row r="953" spans="4:4" x14ac:dyDescent="0.25">
      <c r="D953"/>
    </row>
    <row r="954" spans="4:4" x14ac:dyDescent="0.25">
      <c r="D954"/>
    </row>
    <row r="955" spans="4:4" x14ac:dyDescent="0.25">
      <c r="D955"/>
    </row>
    <row r="956" spans="4:4" x14ac:dyDescent="0.25">
      <c r="D956"/>
    </row>
    <row r="957" spans="4:4" x14ac:dyDescent="0.25">
      <c r="D957"/>
    </row>
    <row r="958" spans="4:4" x14ac:dyDescent="0.25">
      <c r="D958"/>
    </row>
    <row r="959" spans="4:4" x14ac:dyDescent="0.25">
      <c r="D959"/>
    </row>
    <row r="960" spans="4:4" x14ac:dyDescent="0.25">
      <c r="D960"/>
    </row>
    <row r="961" spans="4:4" x14ac:dyDescent="0.25">
      <c r="D961"/>
    </row>
    <row r="962" spans="4:4" x14ac:dyDescent="0.25">
      <c r="D962"/>
    </row>
    <row r="963" spans="4:4" x14ac:dyDescent="0.25">
      <c r="D963"/>
    </row>
    <row r="964" spans="4:4" x14ac:dyDescent="0.25">
      <c r="D964"/>
    </row>
    <row r="965" spans="4:4" x14ac:dyDescent="0.25">
      <c r="D965"/>
    </row>
    <row r="966" spans="4:4" x14ac:dyDescent="0.25">
      <c r="D966"/>
    </row>
    <row r="967" spans="4:4" x14ac:dyDescent="0.25">
      <c r="D967"/>
    </row>
    <row r="968" spans="4:4" x14ac:dyDescent="0.25">
      <c r="D968"/>
    </row>
    <row r="969" spans="4:4" x14ac:dyDescent="0.25">
      <c r="D969"/>
    </row>
    <row r="970" spans="4:4" x14ac:dyDescent="0.25">
      <c r="D970"/>
    </row>
    <row r="971" spans="4:4" x14ac:dyDescent="0.25">
      <c r="D971"/>
    </row>
    <row r="972" spans="4:4" x14ac:dyDescent="0.25">
      <c r="D972"/>
    </row>
    <row r="973" spans="4:4" x14ac:dyDescent="0.25">
      <c r="D973"/>
    </row>
    <row r="974" spans="4:4" x14ac:dyDescent="0.25">
      <c r="D974"/>
    </row>
    <row r="975" spans="4:4" x14ac:dyDescent="0.25">
      <c r="D975"/>
    </row>
    <row r="976" spans="4:4" x14ac:dyDescent="0.25">
      <c r="D976"/>
    </row>
    <row r="977" spans="4:4" x14ac:dyDescent="0.25">
      <c r="D977"/>
    </row>
    <row r="978" spans="4:4" x14ac:dyDescent="0.25">
      <c r="D978"/>
    </row>
    <row r="979" spans="4:4" x14ac:dyDescent="0.25">
      <c r="D979"/>
    </row>
    <row r="980" spans="4:4" x14ac:dyDescent="0.25">
      <c r="D980"/>
    </row>
    <row r="981" spans="4:4" x14ac:dyDescent="0.25">
      <c r="D981"/>
    </row>
    <row r="982" spans="4:4" x14ac:dyDescent="0.25">
      <c r="D982"/>
    </row>
    <row r="983" spans="4:4" x14ac:dyDescent="0.25">
      <c r="D983"/>
    </row>
    <row r="984" spans="4:4" x14ac:dyDescent="0.25">
      <c r="D984"/>
    </row>
    <row r="985" spans="4:4" x14ac:dyDescent="0.25">
      <c r="D985"/>
    </row>
    <row r="986" spans="4:4" x14ac:dyDescent="0.25">
      <c r="D986"/>
    </row>
    <row r="987" spans="4:4" x14ac:dyDescent="0.25">
      <c r="D987"/>
    </row>
    <row r="988" spans="4:4" x14ac:dyDescent="0.25">
      <c r="D988"/>
    </row>
    <row r="989" spans="4:4" x14ac:dyDescent="0.25">
      <c r="D989"/>
    </row>
    <row r="990" spans="4:4" x14ac:dyDescent="0.25">
      <c r="D990"/>
    </row>
    <row r="991" spans="4:4" x14ac:dyDescent="0.25">
      <c r="D991"/>
    </row>
    <row r="992" spans="4:4" x14ac:dyDescent="0.25">
      <c r="D992"/>
    </row>
    <row r="993" spans="4:4" x14ac:dyDescent="0.25">
      <c r="D993"/>
    </row>
    <row r="994" spans="4:4" x14ac:dyDescent="0.25">
      <c r="D994"/>
    </row>
    <row r="995" spans="4:4" x14ac:dyDescent="0.25">
      <c r="D995"/>
    </row>
    <row r="996" spans="4:4" x14ac:dyDescent="0.25">
      <c r="D996"/>
    </row>
    <row r="997" spans="4:4" x14ac:dyDescent="0.25">
      <c r="D997"/>
    </row>
    <row r="998" spans="4:4" x14ac:dyDescent="0.25">
      <c r="D998"/>
    </row>
    <row r="999" spans="4:4" x14ac:dyDescent="0.25">
      <c r="D999"/>
    </row>
    <row r="1000" spans="4:4" x14ac:dyDescent="0.25">
      <c r="D1000"/>
    </row>
    <row r="1001" spans="4:4" x14ac:dyDescent="0.25">
      <c r="D1001"/>
    </row>
    <row r="1002" spans="4:4" x14ac:dyDescent="0.25">
      <c r="D1002"/>
    </row>
    <row r="1003" spans="4:4" x14ac:dyDescent="0.25">
      <c r="D1003"/>
    </row>
    <row r="1004" spans="4:4" x14ac:dyDescent="0.25">
      <c r="D1004"/>
    </row>
    <row r="1005" spans="4:4" x14ac:dyDescent="0.25">
      <c r="D1005"/>
    </row>
    <row r="1006" spans="4:4" x14ac:dyDescent="0.25">
      <c r="D1006"/>
    </row>
    <row r="1007" spans="4:4" x14ac:dyDescent="0.25">
      <c r="D1007"/>
    </row>
    <row r="1008" spans="4:4" x14ac:dyDescent="0.25">
      <c r="D1008"/>
    </row>
    <row r="1009" spans="4:4" x14ac:dyDescent="0.25">
      <c r="D1009"/>
    </row>
    <row r="1010" spans="4:4" x14ac:dyDescent="0.25">
      <c r="D1010"/>
    </row>
    <row r="1011" spans="4:4" x14ac:dyDescent="0.25">
      <c r="D1011"/>
    </row>
    <row r="1012" spans="4:4" x14ac:dyDescent="0.25">
      <c r="D1012"/>
    </row>
    <row r="1013" spans="4:4" x14ac:dyDescent="0.25">
      <c r="D1013"/>
    </row>
    <row r="1014" spans="4:4" x14ac:dyDescent="0.25">
      <c r="D1014"/>
    </row>
    <row r="1015" spans="4:4" x14ac:dyDescent="0.25">
      <c r="D1015"/>
    </row>
    <row r="1016" spans="4:4" x14ac:dyDescent="0.25">
      <c r="D1016"/>
    </row>
    <row r="1017" spans="4:4" x14ac:dyDescent="0.25">
      <c r="D1017"/>
    </row>
    <row r="1018" spans="4:4" x14ac:dyDescent="0.25">
      <c r="D1018"/>
    </row>
    <row r="1019" spans="4:4" x14ac:dyDescent="0.25">
      <c r="D1019"/>
    </row>
    <row r="1020" spans="4:4" x14ac:dyDescent="0.25">
      <c r="D1020"/>
    </row>
    <row r="1021" spans="4:4" x14ac:dyDescent="0.25">
      <c r="D1021"/>
    </row>
    <row r="1022" spans="4:4" x14ac:dyDescent="0.25">
      <c r="D1022"/>
    </row>
    <row r="1023" spans="4:4" x14ac:dyDescent="0.25">
      <c r="D1023"/>
    </row>
    <row r="1024" spans="4:4" x14ac:dyDescent="0.25">
      <c r="D1024"/>
    </row>
    <row r="1025" spans="4:4" x14ac:dyDescent="0.25">
      <c r="D1025"/>
    </row>
    <row r="1026" spans="4:4" x14ac:dyDescent="0.25">
      <c r="D1026"/>
    </row>
    <row r="1027" spans="4:4" x14ac:dyDescent="0.25">
      <c r="D1027"/>
    </row>
    <row r="1028" spans="4:4" x14ac:dyDescent="0.25">
      <c r="D1028"/>
    </row>
    <row r="1029" spans="4:4" x14ac:dyDescent="0.25">
      <c r="D1029"/>
    </row>
    <row r="1030" spans="4:4" x14ac:dyDescent="0.25">
      <c r="D1030"/>
    </row>
    <row r="1031" spans="4:4" x14ac:dyDescent="0.25">
      <c r="D1031"/>
    </row>
    <row r="1032" spans="4:4" x14ac:dyDescent="0.25">
      <c r="D1032"/>
    </row>
    <row r="1033" spans="4:4" x14ac:dyDescent="0.25">
      <c r="D1033"/>
    </row>
    <row r="1034" spans="4:4" x14ac:dyDescent="0.25">
      <c r="D1034"/>
    </row>
    <row r="1035" spans="4:4" x14ac:dyDescent="0.25">
      <c r="D1035"/>
    </row>
    <row r="1036" spans="4:4" x14ac:dyDescent="0.25">
      <c r="D1036"/>
    </row>
    <row r="1037" spans="4:4" x14ac:dyDescent="0.25">
      <c r="D1037"/>
    </row>
    <row r="1038" spans="4:4" x14ac:dyDescent="0.25">
      <c r="D1038"/>
    </row>
    <row r="1039" spans="4:4" x14ac:dyDescent="0.25">
      <c r="D1039"/>
    </row>
    <row r="1040" spans="4:4" x14ac:dyDescent="0.25">
      <c r="D1040"/>
    </row>
    <row r="1041" spans="4:4" x14ac:dyDescent="0.25">
      <c r="D1041"/>
    </row>
    <row r="1042" spans="4:4" x14ac:dyDescent="0.25">
      <c r="D1042"/>
    </row>
    <row r="1043" spans="4:4" x14ac:dyDescent="0.25">
      <c r="D1043"/>
    </row>
    <row r="1044" spans="4:4" x14ac:dyDescent="0.25">
      <c r="D1044"/>
    </row>
    <row r="1045" spans="4:4" x14ac:dyDescent="0.25">
      <c r="D1045"/>
    </row>
    <row r="1046" spans="4:4" x14ac:dyDescent="0.25">
      <c r="D1046"/>
    </row>
    <row r="1047" spans="4:4" x14ac:dyDescent="0.25">
      <c r="D1047"/>
    </row>
    <row r="1048" spans="4:4" x14ac:dyDescent="0.25">
      <c r="D1048"/>
    </row>
    <row r="1049" spans="4:4" x14ac:dyDescent="0.25">
      <c r="D1049"/>
    </row>
    <row r="1050" spans="4:4" x14ac:dyDescent="0.25">
      <c r="D1050"/>
    </row>
    <row r="1051" spans="4:4" x14ac:dyDescent="0.25">
      <c r="D1051"/>
    </row>
    <row r="1052" spans="4:4" x14ac:dyDescent="0.25">
      <c r="D1052"/>
    </row>
    <row r="1053" spans="4:4" x14ac:dyDescent="0.25">
      <c r="D1053"/>
    </row>
    <row r="1054" spans="4:4" x14ac:dyDescent="0.25">
      <c r="D1054"/>
    </row>
    <row r="1055" spans="4:4" x14ac:dyDescent="0.25">
      <c r="D1055"/>
    </row>
    <row r="1056" spans="4:4" x14ac:dyDescent="0.25">
      <c r="D1056"/>
    </row>
    <row r="1057" spans="4:4" x14ac:dyDescent="0.25">
      <c r="D1057"/>
    </row>
    <row r="1058" spans="4:4" x14ac:dyDescent="0.25">
      <c r="D1058"/>
    </row>
    <row r="1059" spans="4:4" x14ac:dyDescent="0.25">
      <c r="D1059"/>
    </row>
    <row r="1060" spans="4:4" x14ac:dyDescent="0.25">
      <c r="D1060"/>
    </row>
    <row r="1061" spans="4:4" x14ac:dyDescent="0.25">
      <c r="D1061"/>
    </row>
    <row r="1062" spans="4:4" x14ac:dyDescent="0.25">
      <c r="D1062"/>
    </row>
    <row r="1063" spans="4:4" x14ac:dyDescent="0.25">
      <c r="D1063"/>
    </row>
    <row r="1064" spans="4:4" x14ac:dyDescent="0.25">
      <c r="D1064"/>
    </row>
    <row r="1065" spans="4:4" x14ac:dyDescent="0.25">
      <c r="D1065"/>
    </row>
    <row r="1066" spans="4:4" x14ac:dyDescent="0.25">
      <c r="D1066"/>
    </row>
    <row r="1067" spans="4:4" x14ac:dyDescent="0.25">
      <c r="D1067"/>
    </row>
    <row r="1068" spans="4:4" x14ac:dyDescent="0.25">
      <c r="D1068"/>
    </row>
    <row r="1069" spans="4:4" x14ac:dyDescent="0.25">
      <c r="D1069"/>
    </row>
    <row r="1070" spans="4:4" x14ac:dyDescent="0.25">
      <c r="D1070"/>
    </row>
    <row r="1071" spans="4:4" x14ac:dyDescent="0.25">
      <c r="D1071"/>
    </row>
    <row r="1072" spans="4:4" x14ac:dyDescent="0.25">
      <c r="D1072"/>
    </row>
    <row r="1073" spans="4:4" x14ac:dyDescent="0.25">
      <c r="D1073"/>
    </row>
    <row r="1074" spans="4:4" x14ac:dyDescent="0.25">
      <c r="D1074"/>
    </row>
    <row r="1075" spans="4:4" x14ac:dyDescent="0.25">
      <c r="D1075"/>
    </row>
    <row r="1076" spans="4:4" x14ac:dyDescent="0.25">
      <c r="D1076"/>
    </row>
    <row r="1077" spans="4:4" x14ac:dyDescent="0.25">
      <c r="D1077"/>
    </row>
    <row r="1078" spans="4:4" x14ac:dyDescent="0.25">
      <c r="D1078"/>
    </row>
    <row r="1079" spans="4:4" x14ac:dyDescent="0.25">
      <c r="D1079"/>
    </row>
    <row r="1080" spans="4:4" x14ac:dyDescent="0.25">
      <c r="D1080"/>
    </row>
    <row r="1081" spans="4:4" x14ac:dyDescent="0.25">
      <c r="D1081"/>
    </row>
    <row r="1082" spans="4:4" x14ac:dyDescent="0.25">
      <c r="D1082"/>
    </row>
    <row r="1083" spans="4:4" x14ac:dyDescent="0.25">
      <c r="D1083"/>
    </row>
    <row r="1084" spans="4:4" x14ac:dyDescent="0.25">
      <c r="D1084"/>
    </row>
    <row r="1085" spans="4:4" x14ac:dyDescent="0.25">
      <c r="D1085"/>
    </row>
    <row r="1086" spans="4:4" x14ac:dyDescent="0.25">
      <c r="D1086"/>
    </row>
    <row r="1087" spans="4:4" x14ac:dyDescent="0.25">
      <c r="D1087"/>
    </row>
    <row r="1088" spans="4:4" x14ac:dyDescent="0.25">
      <c r="D1088"/>
    </row>
    <row r="1089" spans="4:4" x14ac:dyDescent="0.25">
      <c r="D1089"/>
    </row>
    <row r="1090" spans="4:4" x14ac:dyDescent="0.25">
      <c r="D1090"/>
    </row>
    <row r="1091" spans="4:4" x14ac:dyDescent="0.25">
      <c r="D1091"/>
    </row>
    <row r="1092" spans="4:4" x14ac:dyDescent="0.25">
      <c r="D1092"/>
    </row>
    <row r="1093" spans="4:4" x14ac:dyDescent="0.25">
      <c r="D1093"/>
    </row>
    <row r="1094" spans="4:4" x14ac:dyDescent="0.25">
      <c r="D1094"/>
    </row>
    <row r="1095" spans="4:4" x14ac:dyDescent="0.25">
      <c r="D1095"/>
    </row>
    <row r="1096" spans="4:4" x14ac:dyDescent="0.25">
      <c r="D1096"/>
    </row>
    <row r="1097" spans="4:4" x14ac:dyDescent="0.25">
      <c r="D1097"/>
    </row>
    <row r="1098" spans="4:4" x14ac:dyDescent="0.25">
      <c r="D1098"/>
    </row>
    <row r="1099" spans="4:4" x14ac:dyDescent="0.25">
      <c r="D1099"/>
    </row>
    <row r="1100" spans="4:4" x14ac:dyDescent="0.25">
      <c r="D1100"/>
    </row>
    <row r="1101" spans="4:4" x14ac:dyDescent="0.25">
      <c r="D1101"/>
    </row>
    <row r="1102" spans="4:4" x14ac:dyDescent="0.25">
      <c r="D1102"/>
    </row>
    <row r="1103" spans="4:4" x14ac:dyDescent="0.25">
      <c r="D1103"/>
    </row>
    <row r="1104" spans="4:4" x14ac:dyDescent="0.25">
      <c r="D1104"/>
    </row>
    <row r="1105" spans="4:4" x14ac:dyDescent="0.25">
      <c r="D1105"/>
    </row>
    <row r="1106" spans="4:4" x14ac:dyDescent="0.25">
      <c r="D1106"/>
    </row>
    <row r="1107" spans="4:4" x14ac:dyDescent="0.25">
      <c r="D1107"/>
    </row>
    <row r="1108" spans="4:4" x14ac:dyDescent="0.25">
      <c r="D1108"/>
    </row>
    <row r="1109" spans="4:4" x14ac:dyDescent="0.25">
      <c r="D1109"/>
    </row>
    <row r="1110" spans="4:4" x14ac:dyDescent="0.25">
      <c r="D1110"/>
    </row>
    <row r="1111" spans="4:4" x14ac:dyDescent="0.25">
      <c r="D1111"/>
    </row>
    <row r="1112" spans="4:4" x14ac:dyDescent="0.25">
      <c r="D1112"/>
    </row>
    <row r="1113" spans="4:4" x14ac:dyDescent="0.25">
      <c r="D1113"/>
    </row>
    <row r="1114" spans="4:4" x14ac:dyDescent="0.25">
      <c r="D1114"/>
    </row>
    <row r="1115" spans="4:4" x14ac:dyDescent="0.25">
      <c r="D1115"/>
    </row>
    <row r="1116" spans="4:4" x14ac:dyDescent="0.25">
      <c r="D1116"/>
    </row>
    <row r="1117" spans="4:4" x14ac:dyDescent="0.25">
      <c r="D1117"/>
    </row>
    <row r="1118" spans="4:4" x14ac:dyDescent="0.25">
      <c r="D1118"/>
    </row>
    <row r="1119" spans="4:4" x14ac:dyDescent="0.25">
      <c r="D1119"/>
    </row>
    <row r="1120" spans="4:4" x14ac:dyDescent="0.25">
      <c r="D1120"/>
    </row>
    <row r="1121" spans="4:4" x14ac:dyDescent="0.25">
      <c r="D1121"/>
    </row>
    <row r="1122" spans="4:4" x14ac:dyDescent="0.25">
      <c r="D1122"/>
    </row>
    <row r="1123" spans="4:4" x14ac:dyDescent="0.25">
      <c r="D1123"/>
    </row>
    <row r="1124" spans="4:4" x14ac:dyDescent="0.25">
      <c r="D1124"/>
    </row>
    <row r="1125" spans="4:4" x14ac:dyDescent="0.25">
      <c r="D1125"/>
    </row>
    <row r="1126" spans="4:4" x14ac:dyDescent="0.25">
      <c r="D1126"/>
    </row>
    <row r="1127" spans="4:4" x14ac:dyDescent="0.25">
      <c r="D1127"/>
    </row>
    <row r="1128" spans="4:4" x14ac:dyDescent="0.25">
      <c r="D1128"/>
    </row>
    <row r="1129" spans="4:4" x14ac:dyDescent="0.25">
      <c r="D1129"/>
    </row>
    <row r="1130" spans="4:4" x14ac:dyDescent="0.25">
      <c r="D1130"/>
    </row>
    <row r="1131" spans="4:4" x14ac:dyDescent="0.25">
      <c r="D1131"/>
    </row>
    <row r="1132" spans="4:4" x14ac:dyDescent="0.25">
      <c r="D1132"/>
    </row>
    <row r="1133" spans="4:4" x14ac:dyDescent="0.25">
      <c r="D1133"/>
    </row>
    <row r="1134" spans="4:4" x14ac:dyDescent="0.25">
      <c r="D1134"/>
    </row>
    <row r="1135" spans="4:4" x14ac:dyDescent="0.25">
      <c r="D1135"/>
    </row>
    <row r="1136" spans="4:4" x14ac:dyDescent="0.25">
      <c r="D1136"/>
    </row>
    <row r="1137" spans="4:4" x14ac:dyDescent="0.25">
      <c r="D1137"/>
    </row>
    <row r="1138" spans="4:4" x14ac:dyDescent="0.25">
      <c r="D1138"/>
    </row>
    <row r="1139" spans="4:4" x14ac:dyDescent="0.25">
      <c r="D1139"/>
    </row>
    <row r="1140" spans="4:4" x14ac:dyDescent="0.25">
      <c r="D1140"/>
    </row>
    <row r="1141" spans="4:4" x14ac:dyDescent="0.25">
      <c r="D1141"/>
    </row>
    <row r="1142" spans="4:4" x14ac:dyDescent="0.25">
      <c r="D1142"/>
    </row>
    <row r="1143" spans="4:4" x14ac:dyDescent="0.25">
      <c r="D1143"/>
    </row>
    <row r="1144" spans="4:4" x14ac:dyDescent="0.25">
      <c r="D1144"/>
    </row>
    <row r="1145" spans="4:4" x14ac:dyDescent="0.25">
      <c r="D1145"/>
    </row>
    <row r="1146" spans="4:4" x14ac:dyDescent="0.25">
      <c r="D1146"/>
    </row>
    <row r="1147" spans="4:4" x14ac:dyDescent="0.25">
      <c r="D1147"/>
    </row>
    <row r="1148" spans="4:4" x14ac:dyDescent="0.25">
      <c r="D1148"/>
    </row>
    <row r="1149" spans="4:4" x14ac:dyDescent="0.25">
      <c r="D1149"/>
    </row>
    <row r="1150" spans="4:4" x14ac:dyDescent="0.25">
      <c r="D1150"/>
    </row>
    <row r="1151" spans="4:4" x14ac:dyDescent="0.25">
      <c r="D1151"/>
    </row>
    <row r="1152" spans="4:4" x14ac:dyDescent="0.25">
      <c r="D1152"/>
    </row>
    <row r="1153" spans="4:4" x14ac:dyDescent="0.25">
      <c r="D1153"/>
    </row>
    <row r="1154" spans="4:4" x14ac:dyDescent="0.25">
      <c r="D1154"/>
    </row>
    <row r="1155" spans="4:4" x14ac:dyDescent="0.25">
      <c r="D1155"/>
    </row>
    <row r="1156" spans="4:4" x14ac:dyDescent="0.25">
      <c r="D1156"/>
    </row>
    <row r="1157" spans="4:4" x14ac:dyDescent="0.25">
      <c r="D1157"/>
    </row>
    <row r="1158" spans="4:4" x14ac:dyDescent="0.25">
      <c r="D1158"/>
    </row>
    <row r="1159" spans="4:4" x14ac:dyDescent="0.25">
      <c r="D1159"/>
    </row>
    <row r="1160" spans="4:4" x14ac:dyDescent="0.25">
      <c r="D1160"/>
    </row>
    <row r="1161" spans="4:4" x14ac:dyDescent="0.25">
      <c r="D1161"/>
    </row>
    <row r="1162" spans="4:4" x14ac:dyDescent="0.25">
      <c r="D1162"/>
    </row>
    <row r="1163" spans="4:4" x14ac:dyDescent="0.25">
      <c r="D1163"/>
    </row>
    <row r="1164" spans="4:4" x14ac:dyDescent="0.25">
      <c r="D1164"/>
    </row>
    <row r="1165" spans="4:4" x14ac:dyDescent="0.25">
      <c r="D1165"/>
    </row>
    <row r="1166" spans="4:4" x14ac:dyDescent="0.25">
      <c r="D1166"/>
    </row>
    <row r="1167" spans="4:4" x14ac:dyDescent="0.25">
      <c r="D1167"/>
    </row>
    <row r="1168" spans="4:4" x14ac:dyDescent="0.25">
      <c r="D1168"/>
    </row>
    <row r="1169" spans="4:4" x14ac:dyDescent="0.25">
      <c r="D1169"/>
    </row>
    <row r="1170" spans="4:4" x14ac:dyDescent="0.25">
      <c r="D1170"/>
    </row>
    <row r="1171" spans="4:4" x14ac:dyDescent="0.25">
      <c r="D1171"/>
    </row>
    <row r="1172" spans="4:4" x14ac:dyDescent="0.25">
      <c r="D1172"/>
    </row>
    <row r="1173" spans="4:4" x14ac:dyDescent="0.25">
      <c r="D1173"/>
    </row>
    <row r="1174" spans="4:4" x14ac:dyDescent="0.25">
      <c r="D1174"/>
    </row>
    <row r="1175" spans="4:4" x14ac:dyDescent="0.25">
      <c r="D1175"/>
    </row>
    <row r="1176" spans="4:4" x14ac:dyDescent="0.25">
      <c r="D1176"/>
    </row>
    <row r="1177" spans="4:4" x14ac:dyDescent="0.25">
      <c r="D1177"/>
    </row>
    <row r="1178" spans="4:4" x14ac:dyDescent="0.25">
      <c r="D1178"/>
    </row>
    <row r="1179" spans="4:4" x14ac:dyDescent="0.25">
      <c r="D1179"/>
    </row>
    <row r="1180" spans="4:4" x14ac:dyDescent="0.25">
      <c r="D1180"/>
    </row>
    <row r="1181" spans="4:4" x14ac:dyDescent="0.25">
      <c r="D1181"/>
    </row>
    <row r="1182" spans="4:4" x14ac:dyDescent="0.25">
      <c r="D1182"/>
    </row>
    <row r="1183" spans="4:4" x14ac:dyDescent="0.25">
      <c r="D1183"/>
    </row>
    <row r="1184" spans="4:4" x14ac:dyDescent="0.25">
      <c r="D1184"/>
    </row>
    <row r="1185" spans="4:4" x14ac:dyDescent="0.25">
      <c r="D1185"/>
    </row>
    <row r="1186" spans="4:4" x14ac:dyDescent="0.25">
      <c r="D1186"/>
    </row>
    <row r="1187" spans="4:4" x14ac:dyDescent="0.25">
      <c r="D1187"/>
    </row>
    <row r="1188" spans="4:4" x14ac:dyDescent="0.25">
      <c r="D1188"/>
    </row>
    <row r="1189" spans="4:4" x14ac:dyDescent="0.25">
      <c r="D1189"/>
    </row>
    <row r="1190" spans="4:4" x14ac:dyDescent="0.25">
      <c r="D1190"/>
    </row>
    <row r="1191" spans="4:4" x14ac:dyDescent="0.25">
      <c r="D1191"/>
    </row>
    <row r="1192" spans="4:4" x14ac:dyDescent="0.25">
      <c r="D1192"/>
    </row>
    <row r="1193" spans="4:4" x14ac:dyDescent="0.25">
      <c r="D1193"/>
    </row>
    <row r="1194" spans="4:4" x14ac:dyDescent="0.25">
      <c r="D1194"/>
    </row>
    <row r="1195" spans="4:4" x14ac:dyDescent="0.25">
      <c r="D1195"/>
    </row>
    <row r="1196" spans="4:4" x14ac:dyDescent="0.25">
      <c r="D1196"/>
    </row>
    <row r="1197" spans="4:4" x14ac:dyDescent="0.25">
      <c r="D1197"/>
    </row>
    <row r="1198" spans="4:4" x14ac:dyDescent="0.25">
      <c r="D1198"/>
    </row>
    <row r="1199" spans="4:4" x14ac:dyDescent="0.25">
      <c r="D1199"/>
    </row>
    <row r="1200" spans="4:4" x14ac:dyDescent="0.25">
      <c r="D1200"/>
    </row>
    <row r="1201" spans="4:4" x14ac:dyDescent="0.25">
      <c r="D1201"/>
    </row>
    <row r="1202" spans="4:4" x14ac:dyDescent="0.25">
      <c r="D1202"/>
    </row>
    <row r="1203" spans="4:4" x14ac:dyDescent="0.25">
      <c r="D1203"/>
    </row>
    <row r="1204" spans="4:4" x14ac:dyDescent="0.25">
      <c r="D1204"/>
    </row>
    <row r="1205" spans="4:4" x14ac:dyDescent="0.25">
      <c r="D1205"/>
    </row>
    <row r="1206" spans="4:4" x14ac:dyDescent="0.25">
      <c r="D1206"/>
    </row>
    <row r="1207" spans="4:4" x14ac:dyDescent="0.25">
      <c r="D1207"/>
    </row>
    <row r="1208" spans="4:4" x14ac:dyDescent="0.25">
      <c r="D1208"/>
    </row>
    <row r="1209" spans="4:4" x14ac:dyDescent="0.25">
      <c r="D1209"/>
    </row>
    <row r="1210" spans="4:4" x14ac:dyDescent="0.25">
      <c r="D1210"/>
    </row>
    <row r="1211" spans="4:4" x14ac:dyDescent="0.25">
      <c r="D1211"/>
    </row>
    <row r="1212" spans="4:4" x14ac:dyDescent="0.25">
      <c r="D1212"/>
    </row>
    <row r="1213" spans="4:4" x14ac:dyDescent="0.25">
      <c r="D1213"/>
    </row>
    <row r="1214" spans="4:4" x14ac:dyDescent="0.25">
      <c r="D1214"/>
    </row>
    <row r="1215" spans="4:4" x14ac:dyDescent="0.25">
      <c r="D1215"/>
    </row>
    <row r="1216" spans="4:4" x14ac:dyDescent="0.25">
      <c r="D1216"/>
    </row>
    <row r="1217" spans="4:4" x14ac:dyDescent="0.25">
      <c r="D1217"/>
    </row>
    <row r="1218" spans="4:4" x14ac:dyDescent="0.25">
      <c r="D1218"/>
    </row>
    <row r="1219" spans="4:4" x14ac:dyDescent="0.25">
      <c r="D1219"/>
    </row>
    <row r="1220" spans="4:4" x14ac:dyDescent="0.25">
      <c r="D1220"/>
    </row>
    <row r="1221" spans="4:4" x14ac:dyDescent="0.25">
      <c r="D1221"/>
    </row>
    <row r="1222" spans="4:4" x14ac:dyDescent="0.25">
      <c r="D1222"/>
    </row>
    <row r="1223" spans="4:4" x14ac:dyDescent="0.25">
      <c r="D1223"/>
    </row>
    <row r="1224" spans="4:4" x14ac:dyDescent="0.25">
      <c r="D1224"/>
    </row>
    <row r="1225" spans="4:4" x14ac:dyDescent="0.25">
      <c r="D1225"/>
    </row>
    <row r="1226" spans="4:4" x14ac:dyDescent="0.25">
      <c r="D1226"/>
    </row>
    <row r="1227" spans="4:4" x14ac:dyDescent="0.25">
      <c r="D1227"/>
    </row>
    <row r="1228" spans="4:4" x14ac:dyDescent="0.25">
      <c r="D1228"/>
    </row>
    <row r="1229" spans="4:4" x14ac:dyDescent="0.25">
      <c r="D1229"/>
    </row>
    <row r="1230" spans="4:4" x14ac:dyDescent="0.25">
      <c r="D1230"/>
    </row>
    <row r="1231" spans="4:4" x14ac:dyDescent="0.25">
      <c r="D1231"/>
    </row>
    <row r="1232" spans="4:4" x14ac:dyDescent="0.25">
      <c r="D1232"/>
    </row>
    <row r="1233" spans="4:4" x14ac:dyDescent="0.25">
      <c r="D1233"/>
    </row>
    <row r="1234" spans="4:4" x14ac:dyDescent="0.25">
      <c r="D1234"/>
    </row>
    <row r="1235" spans="4:4" x14ac:dyDescent="0.25">
      <c r="D1235"/>
    </row>
    <row r="1236" spans="4:4" x14ac:dyDescent="0.25">
      <c r="D1236"/>
    </row>
    <row r="1237" spans="4:4" x14ac:dyDescent="0.25">
      <c r="D1237"/>
    </row>
    <row r="1238" spans="4:4" x14ac:dyDescent="0.25">
      <c r="D1238"/>
    </row>
    <row r="1239" spans="4:4" x14ac:dyDescent="0.25">
      <c r="D1239"/>
    </row>
    <row r="1240" spans="4:4" x14ac:dyDescent="0.25">
      <c r="D1240"/>
    </row>
    <row r="1241" spans="4:4" x14ac:dyDescent="0.25">
      <c r="D1241"/>
    </row>
    <row r="1242" spans="4:4" x14ac:dyDescent="0.25">
      <c r="D1242"/>
    </row>
    <row r="1243" spans="4:4" x14ac:dyDescent="0.25">
      <c r="D1243"/>
    </row>
    <row r="1244" spans="4:4" x14ac:dyDescent="0.25">
      <c r="D1244"/>
    </row>
    <row r="1245" spans="4:4" x14ac:dyDescent="0.25">
      <c r="D1245"/>
    </row>
    <row r="1246" spans="4:4" x14ac:dyDescent="0.25">
      <c r="D1246"/>
    </row>
    <row r="1247" spans="4:4" x14ac:dyDescent="0.25">
      <c r="D1247"/>
    </row>
    <row r="1248" spans="4:4" x14ac:dyDescent="0.25">
      <c r="D1248"/>
    </row>
    <row r="1249" spans="4:4" x14ac:dyDescent="0.25">
      <c r="D1249"/>
    </row>
    <row r="1250" spans="4:4" x14ac:dyDescent="0.25">
      <c r="D1250"/>
    </row>
    <row r="1251" spans="4:4" x14ac:dyDescent="0.25">
      <c r="D1251"/>
    </row>
    <row r="1252" spans="4:4" x14ac:dyDescent="0.25">
      <c r="D1252"/>
    </row>
    <row r="1253" spans="4:4" x14ac:dyDescent="0.25">
      <c r="D1253"/>
    </row>
    <row r="1254" spans="4:4" x14ac:dyDescent="0.25">
      <c r="D1254"/>
    </row>
    <row r="1255" spans="4:4" x14ac:dyDescent="0.25">
      <c r="D1255"/>
    </row>
    <row r="1256" spans="4:4" x14ac:dyDescent="0.25">
      <c r="D1256"/>
    </row>
    <row r="1257" spans="4:4" x14ac:dyDescent="0.25">
      <c r="D1257"/>
    </row>
    <row r="1258" spans="4:4" x14ac:dyDescent="0.25">
      <c r="D1258"/>
    </row>
    <row r="1259" spans="4:4" x14ac:dyDescent="0.25">
      <c r="D1259"/>
    </row>
    <row r="1260" spans="4:4" x14ac:dyDescent="0.25">
      <c r="D1260"/>
    </row>
    <row r="1261" spans="4:4" x14ac:dyDescent="0.25">
      <c r="D1261"/>
    </row>
    <row r="1262" spans="4:4" x14ac:dyDescent="0.25">
      <c r="D1262"/>
    </row>
    <row r="1263" spans="4:4" x14ac:dyDescent="0.25">
      <c r="D1263"/>
    </row>
    <row r="1264" spans="4:4" x14ac:dyDescent="0.25">
      <c r="D1264"/>
    </row>
    <row r="1265" spans="4:4" x14ac:dyDescent="0.25">
      <c r="D1265"/>
    </row>
    <row r="1266" spans="4:4" x14ac:dyDescent="0.25">
      <c r="D1266"/>
    </row>
    <row r="1267" spans="4:4" x14ac:dyDescent="0.25">
      <c r="D1267"/>
    </row>
    <row r="1268" spans="4:4" x14ac:dyDescent="0.25">
      <c r="D1268"/>
    </row>
    <row r="1269" spans="4:4" x14ac:dyDescent="0.25">
      <c r="D1269"/>
    </row>
    <row r="1270" spans="4:4" x14ac:dyDescent="0.25">
      <c r="D1270"/>
    </row>
    <row r="1271" spans="4:4" x14ac:dyDescent="0.25">
      <c r="D1271"/>
    </row>
    <row r="1272" spans="4:4" x14ac:dyDescent="0.25">
      <c r="D1272"/>
    </row>
    <row r="1273" spans="4:4" x14ac:dyDescent="0.25">
      <c r="D1273"/>
    </row>
    <row r="1274" spans="4:4" x14ac:dyDescent="0.25">
      <c r="D1274"/>
    </row>
    <row r="1275" spans="4:4" x14ac:dyDescent="0.25">
      <c r="D1275"/>
    </row>
    <row r="1276" spans="4:4" x14ac:dyDescent="0.25">
      <c r="D1276"/>
    </row>
    <row r="1277" spans="4:4" x14ac:dyDescent="0.25">
      <c r="D1277"/>
    </row>
    <row r="1278" spans="4:4" x14ac:dyDescent="0.25">
      <c r="D1278"/>
    </row>
    <row r="1279" spans="4:4" x14ac:dyDescent="0.25">
      <c r="D1279"/>
    </row>
    <row r="1280" spans="4:4" x14ac:dyDescent="0.25">
      <c r="D1280"/>
    </row>
    <row r="1281" spans="4:4" x14ac:dyDescent="0.25">
      <c r="D1281"/>
    </row>
    <row r="1282" spans="4:4" x14ac:dyDescent="0.25">
      <c r="D1282"/>
    </row>
    <row r="1283" spans="4:4" x14ac:dyDescent="0.25">
      <c r="D1283"/>
    </row>
    <row r="1284" spans="4:4" x14ac:dyDescent="0.25">
      <c r="D1284"/>
    </row>
    <row r="1285" spans="4:4" x14ac:dyDescent="0.25">
      <c r="D1285"/>
    </row>
    <row r="1286" spans="4:4" x14ac:dyDescent="0.25">
      <c r="D1286"/>
    </row>
    <row r="1287" spans="4:4" x14ac:dyDescent="0.25">
      <c r="D1287"/>
    </row>
    <row r="1288" spans="4:4" x14ac:dyDescent="0.25">
      <c r="D1288"/>
    </row>
    <row r="1289" spans="4:4" x14ac:dyDescent="0.25">
      <c r="D1289"/>
    </row>
    <row r="1290" spans="4:4" x14ac:dyDescent="0.25">
      <c r="D1290"/>
    </row>
    <row r="1291" spans="4:4" x14ac:dyDescent="0.25">
      <c r="D1291"/>
    </row>
    <row r="1292" spans="4:4" x14ac:dyDescent="0.25">
      <c r="D1292"/>
    </row>
    <row r="1293" spans="4:4" x14ac:dyDescent="0.25">
      <c r="D1293"/>
    </row>
    <row r="1294" spans="4:4" x14ac:dyDescent="0.25">
      <c r="D1294"/>
    </row>
    <row r="1295" spans="4:4" x14ac:dyDescent="0.25">
      <c r="D1295"/>
    </row>
    <row r="1296" spans="4:4" x14ac:dyDescent="0.25">
      <c r="D1296"/>
    </row>
    <row r="1297" spans="4:4" x14ac:dyDescent="0.25">
      <c r="D1297"/>
    </row>
    <row r="1298" spans="4:4" x14ac:dyDescent="0.25">
      <c r="D1298"/>
    </row>
    <row r="1299" spans="4:4" x14ac:dyDescent="0.25">
      <c r="D1299"/>
    </row>
    <row r="1300" spans="4:4" x14ac:dyDescent="0.25">
      <c r="D1300"/>
    </row>
    <row r="1301" spans="4:4" x14ac:dyDescent="0.25">
      <c r="D1301"/>
    </row>
    <row r="1302" spans="4:4" x14ac:dyDescent="0.25">
      <c r="D1302"/>
    </row>
    <row r="1303" spans="4:4" x14ac:dyDescent="0.25">
      <c r="D1303"/>
    </row>
    <row r="1304" spans="4:4" x14ac:dyDescent="0.25">
      <c r="D1304"/>
    </row>
    <row r="1305" spans="4:4" x14ac:dyDescent="0.25">
      <c r="D1305"/>
    </row>
    <row r="1306" spans="4:4" x14ac:dyDescent="0.25">
      <c r="D1306"/>
    </row>
    <row r="1307" spans="4:4" x14ac:dyDescent="0.25">
      <c r="D1307"/>
    </row>
    <row r="1308" spans="4:4" x14ac:dyDescent="0.25">
      <c r="D1308"/>
    </row>
    <row r="1309" spans="4:4" x14ac:dyDescent="0.25">
      <c r="D1309"/>
    </row>
    <row r="1310" spans="4:4" x14ac:dyDescent="0.25">
      <c r="D1310"/>
    </row>
    <row r="1311" spans="4:4" x14ac:dyDescent="0.25">
      <c r="D1311"/>
    </row>
    <row r="1312" spans="4:4" x14ac:dyDescent="0.25">
      <c r="D1312"/>
    </row>
    <row r="1313" spans="4:4" x14ac:dyDescent="0.25">
      <c r="D1313"/>
    </row>
    <row r="1314" spans="4:4" x14ac:dyDescent="0.25">
      <c r="D1314"/>
    </row>
    <row r="1315" spans="4:4" x14ac:dyDescent="0.25">
      <c r="D1315"/>
    </row>
    <row r="1316" spans="4:4" x14ac:dyDescent="0.25">
      <c r="D1316"/>
    </row>
    <row r="1317" spans="4:4" x14ac:dyDescent="0.25">
      <c r="D1317"/>
    </row>
    <row r="1318" spans="4:4" x14ac:dyDescent="0.25">
      <c r="D1318"/>
    </row>
    <row r="1319" spans="4:4" x14ac:dyDescent="0.25">
      <c r="D1319"/>
    </row>
    <row r="1320" spans="4:4" x14ac:dyDescent="0.25">
      <c r="D1320"/>
    </row>
    <row r="1321" spans="4:4" x14ac:dyDescent="0.25">
      <c r="D1321"/>
    </row>
    <row r="1322" spans="4:4" x14ac:dyDescent="0.25">
      <c r="D1322"/>
    </row>
    <row r="1323" spans="4:4" x14ac:dyDescent="0.25">
      <c r="D1323"/>
    </row>
    <row r="1324" spans="4:4" x14ac:dyDescent="0.25">
      <c r="D1324"/>
    </row>
    <row r="1325" spans="4:4" x14ac:dyDescent="0.25">
      <c r="D1325"/>
    </row>
    <row r="1326" spans="4:4" x14ac:dyDescent="0.25">
      <c r="D1326"/>
    </row>
    <row r="1327" spans="4:4" x14ac:dyDescent="0.25">
      <c r="D1327"/>
    </row>
    <row r="1328" spans="4:4" x14ac:dyDescent="0.25">
      <c r="D1328"/>
    </row>
    <row r="1329" spans="4:4" x14ac:dyDescent="0.25">
      <c r="D1329"/>
    </row>
    <row r="1330" spans="4:4" x14ac:dyDescent="0.25">
      <c r="D1330"/>
    </row>
    <row r="1331" spans="4:4" x14ac:dyDescent="0.25">
      <c r="D1331"/>
    </row>
    <row r="1332" spans="4:4" x14ac:dyDescent="0.25">
      <c r="D1332"/>
    </row>
    <row r="1333" spans="4:4" x14ac:dyDescent="0.25">
      <c r="D1333"/>
    </row>
    <row r="1334" spans="4:4" x14ac:dyDescent="0.25">
      <c r="D1334"/>
    </row>
    <row r="1335" spans="4:4" x14ac:dyDescent="0.25">
      <c r="D1335"/>
    </row>
    <row r="1336" spans="4:4" x14ac:dyDescent="0.25">
      <c r="D1336"/>
    </row>
    <row r="1337" spans="4:4" x14ac:dyDescent="0.25">
      <c r="D1337"/>
    </row>
    <row r="1338" spans="4:4" x14ac:dyDescent="0.25">
      <c r="D1338"/>
    </row>
    <row r="1339" spans="4:4" x14ac:dyDescent="0.25">
      <c r="D1339"/>
    </row>
    <row r="1340" spans="4:4" x14ac:dyDescent="0.25">
      <c r="D1340"/>
    </row>
    <row r="1341" spans="4:4" x14ac:dyDescent="0.25">
      <c r="D1341"/>
    </row>
    <row r="1342" spans="4:4" x14ac:dyDescent="0.25">
      <c r="D1342"/>
    </row>
    <row r="1343" spans="4:4" x14ac:dyDescent="0.25">
      <c r="D1343"/>
    </row>
    <row r="1344" spans="4:4" x14ac:dyDescent="0.25">
      <c r="D1344"/>
    </row>
    <row r="1345" spans="4:4" x14ac:dyDescent="0.25">
      <c r="D1345"/>
    </row>
    <row r="1346" spans="4:4" x14ac:dyDescent="0.25">
      <c r="D1346"/>
    </row>
    <row r="1347" spans="4:4" x14ac:dyDescent="0.25">
      <c r="D1347"/>
    </row>
    <row r="1348" spans="4:4" x14ac:dyDescent="0.25">
      <c r="D1348"/>
    </row>
    <row r="1349" spans="4:4" x14ac:dyDescent="0.25">
      <c r="D1349"/>
    </row>
    <row r="1350" spans="4:4" x14ac:dyDescent="0.25">
      <c r="D1350"/>
    </row>
    <row r="1351" spans="4:4" x14ac:dyDescent="0.25">
      <c r="D1351"/>
    </row>
    <row r="1352" spans="4:4" x14ac:dyDescent="0.25">
      <c r="D1352"/>
    </row>
    <row r="1353" spans="4:4" x14ac:dyDescent="0.25">
      <c r="D1353"/>
    </row>
    <row r="1354" spans="4:4" x14ac:dyDescent="0.25">
      <c r="D1354"/>
    </row>
    <row r="1355" spans="4:4" x14ac:dyDescent="0.25">
      <c r="D1355"/>
    </row>
    <row r="1356" spans="4:4" x14ac:dyDescent="0.25">
      <c r="D1356"/>
    </row>
    <row r="1357" spans="4:4" x14ac:dyDescent="0.25">
      <c r="D1357"/>
    </row>
    <row r="1358" spans="4:4" x14ac:dyDescent="0.25">
      <c r="D1358"/>
    </row>
    <row r="1359" spans="4:4" x14ac:dyDescent="0.25">
      <c r="D1359"/>
    </row>
    <row r="1360" spans="4:4" x14ac:dyDescent="0.25">
      <c r="D1360"/>
    </row>
    <row r="1361" spans="4:4" x14ac:dyDescent="0.25">
      <c r="D1361"/>
    </row>
    <row r="1362" spans="4:4" x14ac:dyDescent="0.25">
      <c r="D1362"/>
    </row>
    <row r="1363" spans="4:4" x14ac:dyDescent="0.25">
      <c r="D1363"/>
    </row>
    <row r="1364" spans="4:4" x14ac:dyDescent="0.25">
      <c r="D1364"/>
    </row>
    <row r="1365" spans="4:4" x14ac:dyDescent="0.25">
      <c r="D1365"/>
    </row>
    <row r="1366" spans="4:4" x14ac:dyDescent="0.25">
      <c r="D1366"/>
    </row>
    <row r="1367" spans="4:4" x14ac:dyDescent="0.25">
      <c r="D1367"/>
    </row>
    <row r="1368" spans="4:4" x14ac:dyDescent="0.25">
      <c r="D1368"/>
    </row>
    <row r="1369" spans="4:4" x14ac:dyDescent="0.25">
      <c r="D1369"/>
    </row>
    <row r="1370" spans="4:4" x14ac:dyDescent="0.25">
      <c r="D1370"/>
    </row>
    <row r="1371" spans="4:4" x14ac:dyDescent="0.25">
      <c r="D1371"/>
    </row>
    <row r="1372" spans="4:4" x14ac:dyDescent="0.25">
      <c r="D1372"/>
    </row>
    <row r="1373" spans="4:4" x14ac:dyDescent="0.25">
      <c r="D1373"/>
    </row>
    <row r="1374" spans="4:4" x14ac:dyDescent="0.25">
      <c r="D1374"/>
    </row>
    <row r="1375" spans="4:4" x14ac:dyDescent="0.25">
      <c r="D1375"/>
    </row>
    <row r="1376" spans="4:4" x14ac:dyDescent="0.25">
      <c r="D1376"/>
    </row>
    <row r="1377" spans="4:4" x14ac:dyDescent="0.25">
      <c r="D1377"/>
    </row>
    <row r="1378" spans="4:4" x14ac:dyDescent="0.25">
      <c r="D1378"/>
    </row>
    <row r="1379" spans="4:4" x14ac:dyDescent="0.25">
      <c r="D1379"/>
    </row>
    <row r="1380" spans="4:4" x14ac:dyDescent="0.25">
      <c r="D1380"/>
    </row>
    <row r="1381" spans="4:4" x14ac:dyDescent="0.25">
      <c r="D1381"/>
    </row>
    <row r="1382" spans="4:4" x14ac:dyDescent="0.25">
      <c r="D1382"/>
    </row>
    <row r="1383" spans="4:4" x14ac:dyDescent="0.25">
      <c r="D1383"/>
    </row>
    <row r="1384" spans="4:4" x14ac:dyDescent="0.25">
      <c r="D1384"/>
    </row>
    <row r="1385" spans="4:4" x14ac:dyDescent="0.25">
      <c r="D1385"/>
    </row>
    <row r="1386" spans="4:4" x14ac:dyDescent="0.25">
      <c r="D1386"/>
    </row>
    <row r="1387" spans="4:4" x14ac:dyDescent="0.25">
      <c r="D1387"/>
    </row>
    <row r="1388" spans="4:4" x14ac:dyDescent="0.25">
      <c r="D1388"/>
    </row>
    <row r="1389" spans="4:4" x14ac:dyDescent="0.25">
      <c r="D1389"/>
    </row>
    <row r="1390" spans="4:4" x14ac:dyDescent="0.25">
      <c r="D1390"/>
    </row>
    <row r="1391" spans="4:4" x14ac:dyDescent="0.25">
      <c r="D1391"/>
    </row>
    <row r="1392" spans="4:4" x14ac:dyDescent="0.25">
      <c r="D1392"/>
    </row>
    <row r="1393" spans="4:4" x14ac:dyDescent="0.25">
      <c r="D1393"/>
    </row>
    <row r="1394" spans="4:4" x14ac:dyDescent="0.25">
      <c r="D1394"/>
    </row>
    <row r="1395" spans="4:4" x14ac:dyDescent="0.25">
      <c r="D1395"/>
    </row>
    <row r="1396" spans="4:4" x14ac:dyDescent="0.25">
      <c r="D1396"/>
    </row>
    <row r="1397" spans="4:4" x14ac:dyDescent="0.25">
      <c r="D1397"/>
    </row>
    <row r="1398" spans="4:4" x14ac:dyDescent="0.25">
      <c r="D1398"/>
    </row>
    <row r="1399" spans="4:4" x14ac:dyDescent="0.25">
      <c r="D1399"/>
    </row>
    <row r="1400" spans="4:4" x14ac:dyDescent="0.25">
      <c r="D1400"/>
    </row>
    <row r="1401" spans="4:4" x14ac:dyDescent="0.25">
      <c r="D1401"/>
    </row>
    <row r="1402" spans="4:4" x14ac:dyDescent="0.25">
      <c r="D1402"/>
    </row>
    <row r="1403" spans="4:4" x14ac:dyDescent="0.25">
      <c r="D1403"/>
    </row>
    <row r="1404" spans="4:4" x14ac:dyDescent="0.25">
      <c r="D1404"/>
    </row>
    <row r="1405" spans="4:4" x14ac:dyDescent="0.25">
      <c r="D1405"/>
    </row>
    <row r="1406" spans="4:4" x14ac:dyDescent="0.25">
      <c r="D1406"/>
    </row>
    <row r="1407" spans="4:4" x14ac:dyDescent="0.25">
      <c r="D1407"/>
    </row>
    <row r="1408" spans="4:4" x14ac:dyDescent="0.25">
      <c r="D1408"/>
    </row>
    <row r="1409" spans="4:4" x14ac:dyDescent="0.25">
      <c r="D1409"/>
    </row>
    <row r="1410" spans="4:4" x14ac:dyDescent="0.25">
      <c r="D1410"/>
    </row>
    <row r="1411" spans="4:4" x14ac:dyDescent="0.25">
      <c r="D1411"/>
    </row>
    <row r="1412" spans="4:4" x14ac:dyDescent="0.25">
      <c r="D1412"/>
    </row>
    <row r="1413" spans="4:4" x14ac:dyDescent="0.25">
      <c r="D1413"/>
    </row>
    <row r="1414" spans="4:4" x14ac:dyDescent="0.25">
      <c r="D1414"/>
    </row>
    <row r="1415" spans="4:4" x14ac:dyDescent="0.25">
      <c r="D1415"/>
    </row>
    <row r="1416" spans="4:4" x14ac:dyDescent="0.25">
      <c r="D1416"/>
    </row>
    <row r="1417" spans="4:4" x14ac:dyDescent="0.25">
      <c r="D1417"/>
    </row>
    <row r="1418" spans="4:4" x14ac:dyDescent="0.25">
      <c r="D1418"/>
    </row>
    <row r="1419" spans="4:4" x14ac:dyDescent="0.25">
      <c r="D1419"/>
    </row>
    <row r="1420" spans="4:4" x14ac:dyDescent="0.25">
      <c r="D1420"/>
    </row>
    <row r="1421" spans="4:4" x14ac:dyDescent="0.25">
      <c r="D1421"/>
    </row>
    <row r="1422" spans="4:4" x14ac:dyDescent="0.25">
      <c r="D1422"/>
    </row>
    <row r="1423" spans="4:4" x14ac:dyDescent="0.25">
      <c r="D1423"/>
    </row>
    <row r="1424" spans="4:4" x14ac:dyDescent="0.25">
      <c r="D1424"/>
    </row>
    <row r="1425" spans="4:4" x14ac:dyDescent="0.25">
      <c r="D1425"/>
    </row>
    <row r="1426" spans="4:4" x14ac:dyDescent="0.25">
      <c r="D1426"/>
    </row>
    <row r="1427" spans="4:4" x14ac:dyDescent="0.25">
      <c r="D1427"/>
    </row>
    <row r="1428" spans="4:4" x14ac:dyDescent="0.25">
      <c r="D1428"/>
    </row>
    <row r="1429" spans="4:4" x14ac:dyDescent="0.25">
      <c r="D1429"/>
    </row>
    <row r="1430" spans="4:4" x14ac:dyDescent="0.25">
      <c r="D1430"/>
    </row>
    <row r="1431" spans="4:4" x14ac:dyDescent="0.25">
      <c r="D1431"/>
    </row>
    <row r="1432" spans="4:4" x14ac:dyDescent="0.25">
      <c r="D1432"/>
    </row>
    <row r="1433" spans="4:4" x14ac:dyDescent="0.25">
      <c r="D1433"/>
    </row>
    <row r="1434" spans="4:4" x14ac:dyDescent="0.25">
      <c r="D1434"/>
    </row>
    <row r="1435" spans="4:4" x14ac:dyDescent="0.25">
      <c r="D1435"/>
    </row>
    <row r="1436" spans="4:4" x14ac:dyDescent="0.25">
      <c r="D1436"/>
    </row>
    <row r="1437" spans="4:4" x14ac:dyDescent="0.25">
      <c r="D1437"/>
    </row>
    <row r="1438" spans="4:4" x14ac:dyDescent="0.25">
      <c r="D1438"/>
    </row>
    <row r="1439" spans="4:4" x14ac:dyDescent="0.25">
      <c r="D1439"/>
    </row>
    <row r="1440" spans="4:4" x14ac:dyDescent="0.25">
      <c r="D1440"/>
    </row>
    <row r="1441" spans="4:4" x14ac:dyDescent="0.25">
      <c r="D1441"/>
    </row>
    <row r="1442" spans="4:4" x14ac:dyDescent="0.25">
      <c r="D1442"/>
    </row>
    <row r="1443" spans="4:4" x14ac:dyDescent="0.25">
      <c r="D1443"/>
    </row>
    <row r="1444" spans="4:4" x14ac:dyDescent="0.25">
      <c r="D1444"/>
    </row>
    <row r="1445" spans="4:4" x14ac:dyDescent="0.25">
      <c r="D1445"/>
    </row>
    <row r="1446" spans="4:4" x14ac:dyDescent="0.25">
      <c r="D1446"/>
    </row>
    <row r="1447" spans="4:4" x14ac:dyDescent="0.25">
      <c r="D1447"/>
    </row>
    <row r="1448" spans="4:4" x14ac:dyDescent="0.25">
      <c r="D1448"/>
    </row>
    <row r="1449" spans="4:4" x14ac:dyDescent="0.25">
      <c r="D1449"/>
    </row>
    <row r="1450" spans="4:4" x14ac:dyDescent="0.25">
      <c r="D1450"/>
    </row>
    <row r="1451" spans="4:4" x14ac:dyDescent="0.25">
      <c r="D1451"/>
    </row>
    <row r="1452" spans="4:4" x14ac:dyDescent="0.25">
      <c r="D1452"/>
    </row>
    <row r="1453" spans="4:4" x14ac:dyDescent="0.25">
      <c r="D1453"/>
    </row>
    <row r="1454" spans="4:4" x14ac:dyDescent="0.25">
      <c r="D1454"/>
    </row>
    <row r="1455" spans="4:4" x14ac:dyDescent="0.25">
      <c r="D1455"/>
    </row>
    <row r="1456" spans="4:4" x14ac:dyDescent="0.25">
      <c r="D1456"/>
    </row>
    <row r="1457" spans="4:4" x14ac:dyDescent="0.25">
      <c r="D1457"/>
    </row>
    <row r="1458" spans="4:4" x14ac:dyDescent="0.25">
      <c r="D1458"/>
    </row>
    <row r="1459" spans="4:4" x14ac:dyDescent="0.25">
      <c r="D1459"/>
    </row>
    <row r="1460" spans="4:4" x14ac:dyDescent="0.25">
      <c r="D1460"/>
    </row>
    <row r="1461" spans="4:4" x14ac:dyDescent="0.25">
      <c r="D1461"/>
    </row>
    <row r="1462" spans="4:4" x14ac:dyDescent="0.25">
      <c r="D1462"/>
    </row>
    <row r="1463" spans="4:4" x14ac:dyDescent="0.25">
      <c r="D1463"/>
    </row>
    <row r="1464" spans="4:4" x14ac:dyDescent="0.25">
      <c r="D1464"/>
    </row>
    <row r="1465" spans="4:4" x14ac:dyDescent="0.25">
      <c r="D1465"/>
    </row>
    <row r="1466" spans="4:4" x14ac:dyDescent="0.25">
      <c r="D1466"/>
    </row>
    <row r="1467" spans="4:4" x14ac:dyDescent="0.25">
      <c r="D1467"/>
    </row>
    <row r="1468" spans="4:4" x14ac:dyDescent="0.25">
      <c r="D1468"/>
    </row>
    <row r="1469" spans="4:4" x14ac:dyDescent="0.25">
      <c r="D1469"/>
    </row>
    <row r="1470" spans="4:4" x14ac:dyDescent="0.25">
      <c r="D1470"/>
    </row>
    <row r="1471" spans="4:4" x14ac:dyDescent="0.25">
      <c r="D1471"/>
    </row>
    <row r="1472" spans="4:4" x14ac:dyDescent="0.25">
      <c r="D1472"/>
    </row>
    <row r="1473" spans="4:4" x14ac:dyDescent="0.25">
      <c r="D1473"/>
    </row>
    <row r="1474" spans="4:4" x14ac:dyDescent="0.25">
      <c r="D1474"/>
    </row>
    <row r="1475" spans="4:4" x14ac:dyDescent="0.25">
      <c r="D1475"/>
    </row>
    <row r="1476" spans="4:4" x14ac:dyDescent="0.25">
      <c r="D1476"/>
    </row>
    <row r="1477" spans="4:4" x14ac:dyDescent="0.25">
      <c r="D1477"/>
    </row>
    <row r="1478" spans="4:4" x14ac:dyDescent="0.25">
      <c r="D1478"/>
    </row>
    <row r="1479" spans="4:4" x14ac:dyDescent="0.25">
      <c r="D1479"/>
    </row>
    <row r="1480" spans="4:4" x14ac:dyDescent="0.25">
      <c r="D1480"/>
    </row>
    <row r="1481" spans="4:4" x14ac:dyDescent="0.25">
      <c r="D1481"/>
    </row>
    <row r="1482" spans="4:4" x14ac:dyDescent="0.25">
      <c r="D1482"/>
    </row>
    <row r="1483" spans="4:4" x14ac:dyDescent="0.25">
      <c r="D1483"/>
    </row>
    <row r="1484" spans="4:4" x14ac:dyDescent="0.25">
      <c r="D1484"/>
    </row>
    <row r="1485" spans="4:4" x14ac:dyDescent="0.25">
      <c r="D1485"/>
    </row>
    <row r="1486" spans="4:4" x14ac:dyDescent="0.25">
      <c r="D1486"/>
    </row>
    <row r="1487" spans="4:4" x14ac:dyDescent="0.25">
      <c r="D1487"/>
    </row>
    <row r="1488" spans="4:4" x14ac:dyDescent="0.25">
      <c r="D1488"/>
    </row>
    <row r="1489" spans="4:4" x14ac:dyDescent="0.25">
      <c r="D1489"/>
    </row>
    <row r="1490" spans="4:4" x14ac:dyDescent="0.25">
      <c r="D1490"/>
    </row>
    <row r="1491" spans="4:4" x14ac:dyDescent="0.25">
      <c r="D1491"/>
    </row>
    <row r="1492" spans="4:4" x14ac:dyDescent="0.25">
      <c r="D1492"/>
    </row>
    <row r="1493" spans="4:4" x14ac:dyDescent="0.25">
      <c r="D1493"/>
    </row>
    <row r="1494" spans="4:4" x14ac:dyDescent="0.25">
      <c r="D1494"/>
    </row>
    <row r="1495" spans="4:4" x14ac:dyDescent="0.25">
      <c r="D1495"/>
    </row>
    <row r="1496" spans="4:4" x14ac:dyDescent="0.25">
      <c r="D1496"/>
    </row>
    <row r="1497" spans="4:4" x14ac:dyDescent="0.25">
      <c r="D1497"/>
    </row>
    <row r="1498" spans="4:4" x14ac:dyDescent="0.25">
      <c r="D1498"/>
    </row>
    <row r="1499" spans="4:4" x14ac:dyDescent="0.25">
      <c r="D1499"/>
    </row>
    <row r="1500" spans="4:4" x14ac:dyDescent="0.25">
      <c r="D1500"/>
    </row>
    <row r="1501" spans="4:4" x14ac:dyDescent="0.25">
      <c r="D1501"/>
    </row>
    <row r="1502" spans="4:4" x14ac:dyDescent="0.25">
      <c r="D1502"/>
    </row>
    <row r="1503" spans="4:4" x14ac:dyDescent="0.25">
      <c r="D1503"/>
    </row>
    <row r="1504" spans="4:4" x14ac:dyDescent="0.25">
      <c r="D1504"/>
    </row>
    <row r="1505" spans="4:4" x14ac:dyDescent="0.25">
      <c r="D1505"/>
    </row>
    <row r="1506" spans="4:4" x14ac:dyDescent="0.25">
      <c r="D1506"/>
    </row>
    <row r="1507" spans="4:4" x14ac:dyDescent="0.25">
      <c r="D1507"/>
    </row>
    <row r="1508" spans="4:4" x14ac:dyDescent="0.25">
      <c r="D1508"/>
    </row>
    <row r="1509" spans="4:4" x14ac:dyDescent="0.25">
      <c r="D1509"/>
    </row>
    <row r="1510" spans="4:4" x14ac:dyDescent="0.25">
      <c r="D1510"/>
    </row>
    <row r="1511" spans="4:4" x14ac:dyDescent="0.25">
      <c r="D1511"/>
    </row>
    <row r="1512" spans="4:4" x14ac:dyDescent="0.25">
      <c r="D1512"/>
    </row>
    <row r="1513" spans="4:4" x14ac:dyDescent="0.25">
      <c r="D1513"/>
    </row>
    <row r="1514" spans="4:4" x14ac:dyDescent="0.25">
      <c r="D1514"/>
    </row>
    <row r="1515" spans="4:4" x14ac:dyDescent="0.25">
      <c r="D1515"/>
    </row>
    <row r="1516" spans="4:4" x14ac:dyDescent="0.25">
      <c r="D1516"/>
    </row>
    <row r="1517" spans="4:4" x14ac:dyDescent="0.25">
      <c r="D1517"/>
    </row>
    <row r="1518" spans="4:4" x14ac:dyDescent="0.25">
      <c r="D1518"/>
    </row>
    <row r="1519" spans="4:4" x14ac:dyDescent="0.25">
      <c r="D1519"/>
    </row>
    <row r="1520" spans="4:4" x14ac:dyDescent="0.25">
      <c r="D1520"/>
    </row>
    <row r="1521" spans="4:4" x14ac:dyDescent="0.25">
      <c r="D1521"/>
    </row>
    <row r="1522" spans="4:4" x14ac:dyDescent="0.25">
      <c r="D1522"/>
    </row>
    <row r="1523" spans="4:4" x14ac:dyDescent="0.25">
      <c r="D1523"/>
    </row>
    <row r="1524" spans="4:4" x14ac:dyDescent="0.25">
      <c r="D1524"/>
    </row>
  </sheetData>
  <sheetProtection formatCells="0" formatColumns="0" formatRows="0" selectLockedCells="1"/>
  <mergeCells count="5">
    <mergeCell ref="A1:E1"/>
    <mergeCell ref="A2:E2"/>
    <mergeCell ref="A15:B15"/>
    <mergeCell ref="A3:C3"/>
    <mergeCell ref="D3:E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BreakPreview" zoomScale="90" zoomScaleNormal="90" zoomScaleSheetLayoutView="90" workbookViewId="0">
      <selection activeCell="C8" sqref="C8"/>
    </sheetView>
  </sheetViews>
  <sheetFormatPr defaultRowHeight="15" x14ac:dyDescent="0.25"/>
  <cols>
    <col min="1" max="1" width="6" customWidth="1"/>
    <col min="2" max="2" width="23.7109375" customWidth="1"/>
    <col min="3" max="3" width="28" customWidth="1"/>
    <col min="4" max="4" width="26.28515625" customWidth="1"/>
    <col min="5" max="5" width="18.28515625" customWidth="1"/>
    <col min="6" max="6" width="16.85546875" customWidth="1"/>
    <col min="8" max="8" width="15.140625" customWidth="1"/>
    <col min="9" max="9" width="20.85546875" customWidth="1"/>
    <col min="257" max="257" width="6" customWidth="1"/>
    <col min="258" max="258" width="25.5703125" customWidth="1"/>
    <col min="259" max="259" width="28" customWidth="1"/>
    <col min="260" max="260" width="17" customWidth="1"/>
    <col min="261" max="261" width="18.28515625" customWidth="1"/>
    <col min="262" max="262" width="16.85546875" customWidth="1"/>
    <col min="264" max="264" width="11.28515625" customWidth="1"/>
    <col min="265" max="265" width="13.42578125" customWidth="1"/>
    <col min="513" max="513" width="6" customWidth="1"/>
    <col min="514" max="514" width="25.5703125" customWidth="1"/>
    <col min="515" max="515" width="28" customWidth="1"/>
    <col min="516" max="516" width="17" customWidth="1"/>
    <col min="517" max="517" width="18.28515625" customWidth="1"/>
    <col min="518" max="518" width="16.85546875" customWidth="1"/>
    <col min="520" max="520" width="11.28515625" customWidth="1"/>
    <col min="521" max="521" width="13.42578125" customWidth="1"/>
    <col min="769" max="769" width="6" customWidth="1"/>
    <col min="770" max="770" width="25.5703125" customWidth="1"/>
    <col min="771" max="771" width="28" customWidth="1"/>
    <col min="772" max="772" width="17" customWidth="1"/>
    <col min="773" max="773" width="18.28515625" customWidth="1"/>
    <col min="774" max="774" width="16.85546875" customWidth="1"/>
    <col min="776" max="776" width="11.28515625" customWidth="1"/>
    <col min="777" max="777" width="13.42578125" customWidth="1"/>
    <col min="1025" max="1025" width="6" customWidth="1"/>
    <col min="1026" max="1026" width="25.5703125" customWidth="1"/>
    <col min="1027" max="1027" width="28" customWidth="1"/>
    <col min="1028" max="1028" width="17" customWidth="1"/>
    <col min="1029" max="1029" width="18.28515625" customWidth="1"/>
    <col min="1030" max="1030" width="16.85546875" customWidth="1"/>
    <col min="1032" max="1032" width="11.28515625" customWidth="1"/>
    <col min="1033" max="1033" width="13.42578125" customWidth="1"/>
    <col min="1281" max="1281" width="6" customWidth="1"/>
    <col min="1282" max="1282" width="25.5703125" customWidth="1"/>
    <col min="1283" max="1283" width="28" customWidth="1"/>
    <col min="1284" max="1284" width="17" customWidth="1"/>
    <col min="1285" max="1285" width="18.28515625" customWidth="1"/>
    <col min="1286" max="1286" width="16.85546875" customWidth="1"/>
    <col min="1288" max="1288" width="11.28515625" customWidth="1"/>
    <col min="1289" max="1289" width="13.42578125" customWidth="1"/>
    <col min="1537" max="1537" width="6" customWidth="1"/>
    <col min="1538" max="1538" width="25.5703125" customWidth="1"/>
    <col min="1539" max="1539" width="28" customWidth="1"/>
    <col min="1540" max="1540" width="17" customWidth="1"/>
    <col min="1541" max="1541" width="18.28515625" customWidth="1"/>
    <col min="1542" max="1542" width="16.85546875" customWidth="1"/>
    <col min="1544" max="1544" width="11.28515625" customWidth="1"/>
    <col min="1545" max="1545" width="13.42578125" customWidth="1"/>
    <col min="1793" max="1793" width="6" customWidth="1"/>
    <col min="1794" max="1794" width="25.5703125" customWidth="1"/>
    <col min="1795" max="1795" width="28" customWidth="1"/>
    <col min="1796" max="1796" width="17" customWidth="1"/>
    <col min="1797" max="1797" width="18.28515625" customWidth="1"/>
    <col min="1798" max="1798" width="16.85546875" customWidth="1"/>
    <col min="1800" max="1800" width="11.28515625" customWidth="1"/>
    <col min="1801" max="1801" width="13.42578125" customWidth="1"/>
    <col min="2049" max="2049" width="6" customWidth="1"/>
    <col min="2050" max="2050" width="25.5703125" customWidth="1"/>
    <col min="2051" max="2051" width="28" customWidth="1"/>
    <col min="2052" max="2052" width="17" customWidth="1"/>
    <col min="2053" max="2053" width="18.28515625" customWidth="1"/>
    <col min="2054" max="2054" width="16.85546875" customWidth="1"/>
    <col min="2056" max="2056" width="11.28515625" customWidth="1"/>
    <col min="2057" max="2057" width="13.42578125" customWidth="1"/>
    <col min="2305" max="2305" width="6" customWidth="1"/>
    <col min="2306" max="2306" width="25.5703125" customWidth="1"/>
    <col min="2307" max="2307" width="28" customWidth="1"/>
    <col min="2308" max="2308" width="17" customWidth="1"/>
    <col min="2309" max="2309" width="18.28515625" customWidth="1"/>
    <col min="2310" max="2310" width="16.85546875" customWidth="1"/>
    <col min="2312" max="2312" width="11.28515625" customWidth="1"/>
    <col min="2313" max="2313" width="13.42578125" customWidth="1"/>
    <col min="2561" max="2561" width="6" customWidth="1"/>
    <col min="2562" max="2562" width="25.5703125" customWidth="1"/>
    <col min="2563" max="2563" width="28" customWidth="1"/>
    <col min="2564" max="2564" width="17" customWidth="1"/>
    <col min="2565" max="2565" width="18.28515625" customWidth="1"/>
    <col min="2566" max="2566" width="16.85546875" customWidth="1"/>
    <col min="2568" max="2568" width="11.28515625" customWidth="1"/>
    <col min="2569" max="2569" width="13.42578125" customWidth="1"/>
    <col min="2817" max="2817" width="6" customWidth="1"/>
    <col min="2818" max="2818" width="25.5703125" customWidth="1"/>
    <col min="2819" max="2819" width="28" customWidth="1"/>
    <col min="2820" max="2820" width="17" customWidth="1"/>
    <col min="2821" max="2821" width="18.28515625" customWidth="1"/>
    <col min="2822" max="2822" width="16.85546875" customWidth="1"/>
    <col min="2824" max="2824" width="11.28515625" customWidth="1"/>
    <col min="2825" max="2825" width="13.42578125" customWidth="1"/>
    <col min="3073" max="3073" width="6" customWidth="1"/>
    <col min="3074" max="3074" width="25.5703125" customWidth="1"/>
    <col min="3075" max="3075" width="28" customWidth="1"/>
    <col min="3076" max="3076" width="17" customWidth="1"/>
    <col min="3077" max="3077" width="18.28515625" customWidth="1"/>
    <col min="3078" max="3078" width="16.85546875" customWidth="1"/>
    <col min="3080" max="3080" width="11.28515625" customWidth="1"/>
    <col min="3081" max="3081" width="13.42578125" customWidth="1"/>
    <col min="3329" max="3329" width="6" customWidth="1"/>
    <col min="3330" max="3330" width="25.5703125" customWidth="1"/>
    <col min="3331" max="3331" width="28" customWidth="1"/>
    <col min="3332" max="3332" width="17" customWidth="1"/>
    <col min="3333" max="3333" width="18.28515625" customWidth="1"/>
    <col min="3334" max="3334" width="16.85546875" customWidth="1"/>
    <col min="3336" max="3336" width="11.28515625" customWidth="1"/>
    <col min="3337" max="3337" width="13.42578125" customWidth="1"/>
    <col min="3585" max="3585" width="6" customWidth="1"/>
    <col min="3586" max="3586" width="25.5703125" customWidth="1"/>
    <col min="3587" max="3587" width="28" customWidth="1"/>
    <col min="3588" max="3588" width="17" customWidth="1"/>
    <col min="3589" max="3589" width="18.28515625" customWidth="1"/>
    <col min="3590" max="3590" width="16.85546875" customWidth="1"/>
    <col min="3592" max="3592" width="11.28515625" customWidth="1"/>
    <col min="3593" max="3593" width="13.42578125" customWidth="1"/>
    <col min="3841" max="3841" width="6" customWidth="1"/>
    <col min="3842" max="3842" width="25.5703125" customWidth="1"/>
    <col min="3843" max="3843" width="28" customWidth="1"/>
    <col min="3844" max="3844" width="17" customWidth="1"/>
    <col min="3845" max="3845" width="18.28515625" customWidth="1"/>
    <col min="3846" max="3846" width="16.85546875" customWidth="1"/>
    <col min="3848" max="3848" width="11.28515625" customWidth="1"/>
    <col min="3849" max="3849" width="13.42578125" customWidth="1"/>
    <col min="4097" max="4097" width="6" customWidth="1"/>
    <col min="4098" max="4098" width="25.5703125" customWidth="1"/>
    <col min="4099" max="4099" width="28" customWidth="1"/>
    <col min="4100" max="4100" width="17" customWidth="1"/>
    <col min="4101" max="4101" width="18.28515625" customWidth="1"/>
    <col min="4102" max="4102" width="16.85546875" customWidth="1"/>
    <col min="4104" max="4104" width="11.28515625" customWidth="1"/>
    <col min="4105" max="4105" width="13.42578125" customWidth="1"/>
    <col min="4353" max="4353" width="6" customWidth="1"/>
    <col min="4354" max="4354" width="25.5703125" customWidth="1"/>
    <col min="4355" max="4355" width="28" customWidth="1"/>
    <col min="4356" max="4356" width="17" customWidth="1"/>
    <col min="4357" max="4357" width="18.28515625" customWidth="1"/>
    <col min="4358" max="4358" width="16.85546875" customWidth="1"/>
    <col min="4360" max="4360" width="11.28515625" customWidth="1"/>
    <col min="4361" max="4361" width="13.42578125" customWidth="1"/>
    <col min="4609" max="4609" width="6" customWidth="1"/>
    <col min="4610" max="4610" width="25.5703125" customWidth="1"/>
    <col min="4611" max="4611" width="28" customWidth="1"/>
    <col min="4612" max="4612" width="17" customWidth="1"/>
    <col min="4613" max="4613" width="18.28515625" customWidth="1"/>
    <col min="4614" max="4614" width="16.85546875" customWidth="1"/>
    <col min="4616" max="4616" width="11.28515625" customWidth="1"/>
    <col min="4617" max="4617" width="13.42578125" customWidth="1"/>
    <col min="4865" max="4865" width="6" customWidth="1"/>
    <col min="4866" max="4866" width="25.5703125" customWidth="1"/>
    <col min="4867" max="4867" width="28" customWidth="1"/>
    <col min="4868" max="4868" width="17" customWidth="1"/>
    <col min="4869" max="4869" width="18.28515625" customWidth="1"/>
    <col min="4870" max="4870" width="16.85546875" customWidth="1"/>
    <col min="4872" max="4872" width="11.28515625" customWidth="1"/>
    <col min="4873" max="4873" width="13.42578125" customWidth="1"/>
    <col min="5121" max="5121" width="6" customWidth="1"/>
    <col min="5122" max="5122" width="25.5703125" customWidth="1"/>
    <col min="5123" max="5123" width="28" customWidth="1"/>
    <col min="5124" max="5124" width="17" customWidth="1"/>
    <col min="5125" max="5125" width="18.28515625" customWidth="1"/>
    <col min="5126" max="5126" width="16.85546875" customWidth="1"/>
    <col min="5128" max="5128" width="11.28515625" customWidth="1"/>
    <col min="5129" max="5129" width="13.42578125" customWidth="1"/>
    <col min="5377" max="5377" width="6" customWidth="1"/>
    <col min="5378" max="5378" width="25.5703125" customWidth="1"/>
    <col min="5379" max="5379" width="28" customWidth="1"/>
    <col min="5380" max="5380" width="17" customWidth="1"/>
    <col min="5381" max="5381" width="18.28515625" customWidth="1"/>
    <col min="5382" max="5382" width="16.85546875" customWidth="1"/>
    <col min="5384" max="5384" width="11.28515625" customWidth="1"/>
    <col min="5385" max="5385" width="13.42578125" customWidth="1"/>
    <col min="5633" max="5633" width="6" customWidth="1"/>
    <col min="5634" max="5634" width="25.5703125" customWidth="1"/>
    <col min="5635" max="5635" width="28" customWidth="1"/>
    <col min="5636" max="5636" width="17" customWidth="1"/>
    <col min="5637" max="5637" width="18.28515625" customWidth="1"/>
    <col min="5638" max="5638" width="16.85546875" customWidth="1"/>
    <col min="5640" max="5640" width="11.28515625" customWidth="1"/>
    <col min="5641" max="5641" width="13.42578125" customWidth="1"/>
    <col min="5889" max="5889" width="6" customWidth="1"/>
    <col min="5890" max="5890" width="25.5703125" customWidth="1"/>
    <col min="5891" max="5891" width="28" customWidth="1"/>
    <col min="5892" max="5892" width="17" customWidth="1"/>
    <col min="5893" max="5893" width="18.28515625" customWidth="1"/>
    <col min="5894" max="5894" width="16.85546875" customWidth="1"/>
    <col min="5896" max="5896" width="11.28515625" customWidth="1"/>
    <col min="5897" max="5897" width="13.42578125" customWidth="1"/>
    <col min="6145" max="6145" width="6" customWidth="1"/>
    <col min="6146" max="6146" width="25.5703125" customWidth="1"/>
    <col min="6147" max="6147" width="28" customWidth="1"/>
    <col min="6148" max="6148" width="17" customWidth="1"/>
    <col min="6149" max="6149" width="18.28515625" customWidth="1"/>
    <col min="6150" max="6150" width="16.85546875" customWidth="1"/>
    <col min="6152" max="6152" width="11.28515625" customWidth="1"/>
    <col min="6153" max="6153" width="13.42578125" customWidth="1"/>
    <col min="6401" max="6401" width="6" customWidth="1"/>
    <col min="6402" max="6402" width="25.5703125" customWidth="1"/>
    <col min="6403" max="6403" width="28" customWidth="1"/>
    <col min="6404" max="6404" width="17" customWidth="1"/>
    <col min="6405" max="6405" width="18.28515625" customWidth="1"/>
    <col min="6406" max="6406" width="16.85546875" customWidth="1"/>
    <col min="6408" max="6408" width="11.28515625" customWidth="1"/>
    <col min="6409" max="6409" width="13.42578125" customWidth="1"/>
    <col min="6657" max="6657" width="6" customWidth="1"/>
    <col min="6658" max="6658" width="25.5703125" customWidth="1"/>
    <col min="6659" max="6659" width="28" customWidth="1"/>
    <col min="6660" max="6660" width="17" customWidth="1"/>
    <col min="6661" max="6661" width="18.28515625" customWidth="1"/>
    <col min="6662" max="6662" width="16.85546875" customWidth="1"/>
    <col min="6664" max="6664" width="11.28515625" customWidth="1"/>
    <col min="6665" max="6665" width="13.42578125" customWidth="1"/>
    <col min="6913" max="6913" width="6" customWidth="1"/>
    <col min="6914" max="6914" width="25.5703125" customWidth="1"/>
    <col min="6915" max="6915" width="28" customWidth="1"/>
    <col min="6916" max="6916" width="17" customWidth="1"/>
    <col min="6917" max="6917" width="18.28515625" customWidth="1"/>
    <col min="6918" max="6918" width="16.85546875" customWidth="1"/>
    <col min="6920" max="6920" width="11.28515625" customWidth="1"/>
    <col min="6921" max="6921" width="13.42578125" customWidth="1"/>
    <col min="7169" max="7169" width="6" customWidth="1"/>
    <col min="7170" max="7170" width="25.5703125" customWidth="1"/>
    <col min="7171" max="7171" width="28" customWidth="1"/>
    <col min="7172" max="7172" width="17" customWidth="1"/>
    <col min="7173" max="7173" width="18.28515625" customWidth="1"/>
    <col min="7174" max="7174" width="16.85546875" customWidth="1"/>
    <col min="7176" max="7176" width="11.28515625" customWidth="1"/>
    <col min="7177" max="7177" width="13.42578125" customWidth="1"/>
    <col min="7425" max="7425" width="6" customWidth="1"/>
    <col min="7426" max="7426" width="25.5703125" customWidth="1"/>
    <col min="7427" max="7427" width="28" customWidth="1"/>
    <col min="7428" max="7428" width="17" customWidth="1"/>
    <col min="7429" max="7429" width="18.28515625" customWidth="1"/>
    <col min="7430" max="7430" width="16.85546875" customWidth="1"/>
    <col min="7432" max="7432" width="11.28515625" customWidth="1"/>
    <col min="7433" max="7433" width="13.42578125" customWidth="1"/>
    <col min="7681" max="7681" width="6" customWidth="1"/>
    <col min="7682" max="7682" width="25.5703125" customWidth="1"/>
    <col min="7683" max="7683" width="28" customWidth="1"/>
    <col min="7684" max="7684" width="17" customWidth="1"/>
    <col min="7685" max="7685" width="18.28515625" customWidth="1"/>
    <col min="7686" max="7686" width="16.85546875" customWidth="1"/>
    <col min="7688" max="7688" width="11.28515625" customWidth="1"/>
    <col min="7689" max="7689" width="13.42578125" customWidth="1"/>
    <col min="7937" max="7937" width="6" customWidth="1"/>
    <col min="7938" max="7938" width="25.5703125" customWidth="1"/>
    <col min="7939" max="7939" width="28" customWidth="1"/>
    <col min="7940" max="7940" width="17" customWidth="1"/>
    <col min="7941" max="7941" width="18.28515625" customWidth="1"/>
    <col min="7942" max="7942" width="16.85546875" customWidth="1"/>
    <col min="7944" max="7944" width="11.28515625" customWidth="1"/>
    <col min="7945" max="7945" width="13.42578125" customWidth="1"/>
    <col min="8193" max="8193" width="6" customWidth="1"/>
    <col min="8194" max="8194" width="25.5703125" customWidth="1"/>
    <col min="8195" max="8195" width="28" customWidth="1"/>
    <col min="8196" max="8196" width="17" customWidth="1"/>
    <col min="8197" max="8197" width="18.28515625" customWidth="1"/>
    <col min="8198" max="8198" width="16.85546875" customWidth="1"/>
    <col min="8200" max="8200" width="11.28515625" customWidth="1"/>
    <col min="8201" max="8201" width="13.42578125" customWidth="1"/>
    <col min="8449" max="8449" width="6" customWidth="1"/>
    <col min="8450" max="8450" width="25.5703125" customWidth="1"/>
    <col min="8451" max="8451" width="28" customWidth="1"/>
    <col min="8452" max="8452" width="17" customWidth="1"/>
    <col min="8453" max="8453" width="18.28515625" customWidth="1"/>
    <col min="8454" max="8454" width="16.85546875" customWidth="1"/>
    <col min="8456" max="8456" width="11.28515625" customWidth="1"/>
    <col min="8457" max="8457" width="13.42578125" customWidth="1"/>
    <col min="8705" max="8705" width="6" customWidth="1"/>
    <col min="8706" max="8706" width="25.5703125" customWidth="1"/>
    <col min="8707" max="8707" width="28" customWidth="1"/>
    <col min="8708" max="8708" width="17" customWidth="1"/>
    <col min="8709" max="8709" width="18.28515625" customWidth="1"/>
    <col min="8710" max="8710" width="16.85546875" customWidth="1"/>
    <col min="8712" max="8712" width="11.28515625" customWidth="1"/>
    <col min="8713" max="8713" width="13.42578125" customWidth="1"/>
    <col min="8961" max="8961" width="6" customWidth="1"/>
    <col min="8962" max="8962" width="25.5703125" customWidth="1"/>
    <col min="8963" max="8963" width="28" customWidth="1"/>
    <col min="8964" max="8964" width="17" customWidth="1"/>
    <col min="8965" max="8965" width="18.28515625" customWidth="1"/>
    <col min="8966" max="8966" width="16.85546875" customWidth="1"/>
    <col min="8968" max="8968" width="11.28515625" customWidth="1"/>
    <col min="8969" max="8969" width="13.42578125" customWidth="1"/>
    <col min="9217" max="9217" width="6" customWidth="1"/>
    <col min="9218" max="9218" width="25.5703125" customWidth="1"/>
    <col min="9219" max="9219" width="28" customWidth="1"/>
    <col min="9220" max="9220" width="17" customWidth="1"/>
    <col min="9221" max="9221" width="18.28515625" customWidth="1"/>
    <col min="9222" max="9222" width="16.85546875" customWidth="1"/>
    <col min="9224" max="9224" width="11.28515625" customWidth="1"/>
    <col min="9225" max="9225" width="13.42578125" customWidth="1"/>
    <col min="9473" max="9473" width="6" customWidth="1"/>
    <col min="9474" max="9474" width="25.5703125" customWidth="1"/>
    <col min="9475" max="9475" width="28" customWidth="1"/>
    <col min="9476" max="9476" width="17" customWidth="1"/>
    <col min="9477" max="9477" width="18.28515625" customWidth="1"/>
    <col min="9478" max="9478" width="16.85546875" customWidth="1"/>
    <col min="9480" max="9480" width="11.28515625" customWidth="1"/>
    <col min="9481" max="9481" width="13.42578125" customWidth="1"/>
    <col min="9729" max="9729" width="6" customWidth="1"/>
    <col min="9730" max="9730" width="25.5703125" customWidth="1"/>
    <col min="9731" max="9731" width="28" customWidth="1"/>
    <col min="9732" max="9732" width="17" customWidth="1"/>
    <col min="9733" max="9733" width="18.28515625" customWidth="1"/>
    <col min="9734" max="9734" width="16.85546875" customWidth="1"/>
    <col min="9736" max="9736" width="11.28515625" customWidth="1"/>
    <col min="9737" max="9737" width="13.42578125" customWidth="1"/>
    <col min="9985" max="9985" width="6" customWidth="1"/>
    <col min="9986" max="9986" width="25.5703125" customWidth="1"/>
    <col min="9987" max="9987" width="28" customWidth="1"/>
    <col min="9988" max="9988" width="17" customWidth="1"/>
    <col min="9989" max="9989" width="18.28515625" customWidth="1"/>
    <col min="9990" max="9990" width="16.85546875" customWidth="1"/>
    <col min="9992" max="9992" width="11.28515625" customWidth="1"/>
    <col min="9993" max="9993" width="13.42578125" customWidth="1"/>
    <col min="10241" max="10241" width="6" customWidth="1"/>
    <col min="10242" max="10242" width="25.5703125" customWidth="1"/>
    <col min="10243" max="10243" width="28" customWidth="1"/>
    <col min="10244" max="10244" width="17" customWidth="1"/>
    <col min="10245" max="10245" width="18.28515625" customWidth="1"/>
    <col min="10246" max="10246" width="16.85546875" customWidth="1"/>
    <col min="10248" max="10248" width="11.28515625" customWidth="1"/>
    <col min="10249" max="10249" width="13.42578125" customWidth="1"/>
    <col min="10497" max="10497" width="6" customWidth="1"/>
    <col min="10498" max="10498" width="25.5703125" customWidth="1"/>
    <col min="10499" max="10499" width="28" customWidth="1"/>
    <col min="10500" max="10500" width="17" customWidth="1"/>
    <col min="10501" max="10501" width="18.28515625" customWidth="1"/>
    <col min="10502" max="10502" width="16.85546875" customWidth="1"/>
    <col min="10504" max="10504" width="11.28515625" customWidth="1"/>
    <col min="10505" max="10505" width="13.42578125" customWidth="1"/>
    <col min="10753" max="10753" width="6" customWidth="1"/>
    <col min="10754" max="10754" width="25.5703125" customWidth="1"/>
    <col min="10755" max="10755" width="28" customWidth="1"/>
    <col min="10756" max="10756" width="17" customWidth="1"/>
    <col min="10757" max="10757" width="18.28515625" customWidth="1"/>
    <col min="10758" max="10758" width="16.85546875" customWidth="1"/>
    <col min="10760" max="10760" width="11.28515625" customWidth="1"/>
    <col min="10761" max="10761" width="13.42578125" customWidth="1"/>
    <col min="11009" max="11009" width="6" customWidth="1"/>
    <col min="11010" max="11010" width="25.5703125" customWidth="1"/>
    <col min="11011" max="11011" width="28" customWidth="1"/>
    <col min="11012" max="11012" width="17" customWidth="1"/>
    <col min="11013" max="11013" width="18.28515625" customWidth="1"/>
    <col min="11014" max="11014" width="16.85546875" customWidth="1"/>
    <col min="11016" max="11016" width="11.28515625" customWidth="1"/>
    <col min="11017" max="11017" width="13.42578125" customWidth="1"/>
    <col min="11265" max="11265" width="6" customWidth="1"/>
    <col min="11266" max="11266" width="25.5703125" customWidth="1"/>
    <col min="11267" max="11267" width="28" customWidth="1"/>
    <col min="11268" max="11268" width="17" customWidth="1"/>
    <col min="11269" max="11269" width="18.28515625" customWidth="1"/>
    <col min="11270" max="11270" width="16.85546875" customWidth="1"/>
    <col min="11272" max="11272" width="11.28515625" customWidth="1"/>
    <col min="11273" max="11273" width="13.42578125" customWidth="1"/>
    <col min="11521" max="11521" width="6" customWidth="1"/>
    <col min="11522" max="11522" width="25.5703125" customWidth="1"/>
    <col min="11523" max="11523" width="28" customWidth="1"/>
    <col min="11524" max="11524" width="17" customWidth="1"/>
    <col min="11525" max="11525" width="18.28515625" customWidth="1"/>
    <col min="11526" max="11526" width="16.85546875" customWidth="1"/>
    <col min="11528" max="11528" width="11.28515625" customWidth="1"/>
    <col min="11529" max="11529" width="13.42578125" customWidth="1"/>
    <col min="11777" max="11777" width="6" customWidth="1"/>
    <col min="11778" max="11778" width="25.5703125" customWidth="1"/>
    <col min="11779" max="11779" width="28" customWidth="1"/>
    <col min="11780" max="11780" width="17" customWidth="1"/>
    <col min="11781" max="11781" width="18.28515625" customWidth="1"/>
    <col min="11782" max="11782" width="16.85546875" customWidth="1"/>
    <col min="11784" max="11784" width="11.28515625" customWidth="1"/>
    <col min="11785" max="11785" width="13.42578125" customWidth="1"/>
    <col min="12033" max="12033" width="6" customWidth="1"/>
    <col min="12034" max="12034" width="25.5703125" customWidth="1"/>
    <col min="12035" max="12035" width="28" customWidth="1"/>
    <col min="12036" max="12036" width="17" customWidth="1"/>
    <col min="12037" max="12037" width="18.28515625" customWidth="1"/>
    <col min="12038" max="12038" width="16.85546875" customWidth="1"/>
    <col min="12040" max="12040" width="11.28515625" customWidth="1"/>
    <col min="12041" max="12041" width="13.42578125" customWidth="1"/>
    <col min="12289" max="12289" width="6" customWidth="1"/>
    <col min="12290" max="12290" width="25.5703125" customWidth="1"/>
    <col min="12291" max="12291" width="28" customWidth="1"/>
    <col min="12292" max="12292" width="17" customWidth="1"/>
    <col min="12293" max="12293" width="18.28515625" customWidth="1"/>
    <col min="12294" max="12294" width="16.85546875" customWidth="1"/>
    <col min="12296" max="12296" width="11.28515625" customWidth="1"/>
    <col min="12297" max="12297" width="13.42578125" customWidth="1"/>
    <col min="12545" max="12545" width="6" customWidth="1"/>
    <col min="12546" max="12546" width="25.5703125" customWidth="1"/>
    <col min="12547" max="12547" width="28" customWidth="1"/>
    <col min="12548" max="12548" width="17" customWidth="1"/>
    <col min="12549" max="12549" width="18.28515625" customWidth="1"/>
    <col min="12550" max="12550" width="16.85546875" customWidth="1"/>
    <col min="12552" max="12552" width="11.28515625" customWidth="1"/>
    <col min="12553" max="12553" width="13.42578125" customWidth="1"/>
    <col min="12801" max="12801" width="6" customWidth="1"/>
    <col min="12802" max="12802" width="25.5703125" customWidth="1"/>
    <col min="12803" max="12803" width="28" customWidth="1"/>
    <col min="12804" max="12804" width="17" customWidth="1"/>
    <col min="12805" max="12805" width="18.28515625" customWidth="1"/>
    <col min="12806" max="12806" width="16.85546875" customWidth="1"/>
    <col min="12808" max="12808" width="11.28515625" customWidth="1"/>
    <col min="12809" max="12809" width="13.42578125" customWidth="1"/>
    <col min="13057" max="13057" width="6" customWidth="1"/>
    <col min="13058" max="13058" width="25.5703125" customWidth="1"/>
    <col min="13059" max="13059" width="28" customWidth="1"/>
    <col min="13060" max="13060" width="17" customWidth="1"/>
    <col min="13061" max="13061" width="18.28515625" customWidth="1"/>
    <col min="13062" max="13062" width="16.85546875" customWidth="1"/>
    <col min="13064" max="13064" width="11.28515625" customWidth="1"/>
    <col min="13065" max="13065" width="13.42578125" customWidth="1"/>
    <col min="13313" max="13313" width="6" customWidth="1"/>
    <col min="13314" max="13314" width="25.5703125" customWidth="1"/>
    <col min="13315" max="13315" width="28" customWidth="1"/>
    <col min="13316" max="13316" width="17" customWidth="1"/>
    <col min="13317" max="13317" width="18.28515625" customWidth="1"/>
    <col min="13318" max="13318" width="16.85546875" customWidth="1"/>
    <col min="13320" max="13320" width="11.28515625" customWidth="1"/>
    <col min="13321" max="13321" width="13.42578125" customWidth="1"/>
    <col min="13569" max="13569" width="6" customWidth="1"/>
    <col min="13570" max="13570" width="25.5703125" customWidth="1"/>
    <col min="13571" max="13571" width="28" customWidth="1"/>
    <col min="13572" max="13572" width="17" customWidth="1"/>
    <col min="13573" max="13573" width="18.28515625" customWidth="1"/>
    <col min="13574" max="13574" width="16.85546875" customWidth="1"/>
    <col min="13576" max="13576" width="11.28515625" customWidth="1"/>
    <col min="13577" max="13577" width="13.42578125" customWidth="1"/>
    <col min="13825" max="13825" width="6" customWidth="1"/>
    <col min="13826" max="13826" width="25.5703125" customWidth="1"/>
    <col min="13827" max="13827" width="28" customWidth="1"/>
    <col min="13828" max="13828" width="17" customWidth="1"/>
    <col min="13829" max="13829" width="18.28515625" customWidth="1"/>
    <col min="13830" max="13830" width="16.85546875" customWidth="1"/>
    <col min="13832" max="13832" width="11.28515625" customWidth="1"/>
    <col min="13833" max="13833" width="13.42578125" customWidth="1"/>
    <col min="14081" max="14081" width="6" customWidth="1"/>
    <col min="14082" max="14082" width="25.5703125" customWidth="1"/>
    <col min="14083" max="14083" width="28" customWidth="1"/>
    <col min="14084" max="14084" width="17" customWidth="1"/>
    <col min="14085" max="14085" width="18.28515625" customWidth="1"/>
    <col min="14086" max="14086" width="16.85546875" customWidth="1"/>
    <col min="14088" max="14088" width="11.28515625" customWidth="1"/>
    <col min="14089" max="14089" width="13.42578125" customWidth="1"/>
    <col min="14337" max="14337" width="6" customWidth="1"/>
    <col min="14338" max="14338" width="25.5703125" customWidth="1"/>
    <col min="14339" max="14339" width="28" customWidth="1"/>
    <col min="14340" max="14340" width="17" customWidth="1"/>
    <col min="14341" max="14341" width="18.28515625" customWidth="1"/>
    <col min="14342" max="14342" width="16.85546875" customWidth="1"/>
    <col min="14344" max="14344" width="11.28515625" customWidth="1"/>
    <col min="14345" max="14345" width="13.42578125" customWidth="1"/>
    <col min="14593" max="14593" width="6" customWidth="1"/>
    <col min="14594" max="14594" width="25.5703125" customWidth="1"/>
    <col min="14595" max="14595" width="28" customWidth="1"/>
    <col min="14596" max="14596" width="17" customWidth="1"/>
    <col min="14597" max="14597" width="18.28515625" customWidth="1"/>
    <col min="14598" max="14598" width="16.85546875" customWidth="1"/>
    <col min="14600" max="14600" width="11.28515625" customWidth="1"/>
    <col min="14601" max="14601" width="13.42578125" customWidth="1"/>
    <col min="14849" max="14849" width="6" customWidth="1"/>
    <col min="14850" max="14850" width="25.5703125" customWidth="1"/>
    <col min="14851" max="14851" width="28" customWidth="1"/>
    <col min="14852" max="14852" width="17" customWidth="1"/>
    <col min="14853" max="14853" width="18.28515625" customWidth="1"/>
    <col min="14854" max="14854" width="16.85546875" customWidth="1"/>
    <col min="14856" max="14856" width="11.28515625" customWidth="1"/>
    <col min="14857" max="14857" width="13.42578125" customWidth="1"/>
    <col min="15105" max="15105" width="6" customWidth="1"/>
    <col min="15106" max="15106" width="25.5703125" customWidth="1"/>
    <col min="15107" max="15107" width="28" customWidth="1"/>
    <col min="15108" max="15108" width="17" customWidth="1"/>
    <col min="15109" max="15109" width="18.28515625" customWidth="1"/>
    <col min="15110" max="15110" width="16.85546875" customWidth="1"/>
    <col min="15112" max="15112" width="11.28515625" customWidth="1"/>
    <col min="15113" max="15113" width="13.42578125" customWidth="1"/>
    <col min="15361" max="15361" width="6" customWidth="1"/>
    <col min="15362" max="15362" width="25.5703125" customWidth="1"/>
    <col min="15363" max="15363" width="28" customWidth="1"/>
    <col min="15364" max="15364" width="17" customWidth="1"/>
    <col min="15365" max="15365" width="18.28515625" customWidth="1"/>
    <col min="15366" max="15366" width="16.85546875" customWidth="1"/>
    <col min="15368" max="15368" width="11.28515625" customWidth="1"/>
    <col min="15369" max="15369" width="13.42578125" customWidth="1"/>
    <col min="15617" max="15617" width="6" customWidth="1"/>
    <col min="15618" max="15618" width="25.5703125" customWidth="1"/>
    <col min="15619" max="15619" width="28" customWidth="1"/>
    <col min="15620" max="15620" width="17" customWidth="1"/>
    <col min="15621" max="15621" width="18.28515625" customWidth="1"/>
    <col min="15622" max="15622" width="16.85546875" customWidth="1"/>
    <col min="15624" max="15624" width="11.28515625" customWidth="1"/>
    <col min="15625" max="15625" width="13.42578125" customWidth="1"/>
    <col min="15873" max="15873" width="6" customWidth="1"/>
    <col min="15874" max="15874" width="25.5703125" customWidth="1"/>
    <col min="15875" max="15875" width="28" customWidth="1"/>
    <col min="15876" max="15876" width="17" customWidth="1"/>
    <col min="15877" max="15877" width="18.28515625" customWidth="1"/>
    <col min="15878" max="15878" width="16.85546875" customWidth="1"/>
    <col min="15880" max="15880" width="11.28515625" customWidth="1"/>
    <col min="15881" max="15881" width="13.42578125" customWidth="1"/>
    <col min="16129" max="16129" width="6" customWidth="1"/>
    <col min="16130" max="16130" width="25.5703125" customWidth="1"/>
    <col min="16131" max="16131" width="28" customWidth="1"/>
    <col min="16132" max="16132" width="17" customWidth="1"/>
    <col min="16133" max="16133" width="18.28515625" customWidth="1"/>
    <col min="16134" max="16134" width="16.85546875" customWidth="1"/>
    <col min="16136" max="16136" width="11.28515625" customWidth="1"/>
    <col min="16137" max="16137" width="13.42578125" customWidth="1"/>
  </cols>
  <sheetData>
    <row r="1" spans="1:9" ht="23.45" x14ac:dyDescent="0.3">
      <c r="A1" s="121" t="s">
        <v>346</v>
      </c>
      <c r="B1" s="121"/>
      <c r="C1" s="121"/>
      <c r="D1" s="121"/>
      <c r="E1" s="121"/>
      <c r="F1" s="121"/>
      <c r="G1" s="121"/>
      <c r="H1" s="121"/>
      <c r="I1" s="121"/>
    </row>
    <row r="2" spans="1:9" s="53" customFormat="1" ht="15.6" x14ac:dyDescent="0.3">
      <c r="A2" s="127" t="s">
        <v>344</v>
      </c>
      <c r="B2" s="127"/>
      <c r="C2" s="127"/>
      <c r="D2" s="128" t="s">
        <v>345</v>
      </c>
      <c r="E2" s="128"/>
      <c r="F2" s="129"/>
      <c r="G2" s="130"/>
      <c r="H2" s="130"/>
      <c r="I2" s="131"/>
    </row>
    <row r="3" spans="1:9" ht="23.45" x14ac:dyDescent="0.3">
      <c r="A3" s="132" t="s">
        <v>26</v>
      </c>
      <c r="B3" s="132"/>
      <c r="C3" s="132"/>
      <c r="D3" s="132"/>
      <c r="E3" s="132"/>
      <c r="F3" s="132"/>
      <c r="G3" s="132"/>
      <c r="H3" s="132"/>
      <c r="I3" s="132"/>
    </row>
    <row r="4" spans="1:9" ht="15" customHeight="1" x14ac:dyDescent="0.25">
      <c r="A4" s="135" t="s">
        <v>6</v>
      </c>
      <c r="B4" s="135" t="s">
        <v>0</v>
      </c>
      <c r="C4" s="124" t="s">
        <v>264</v>
      </c>
      <c r="D4" s="124" t="s">
        <v>7</v>
      </c>
      <c r="E4" s="122" t="s">
        <v>157</v>
      </c>
      <c r="F4" s="123"/>
      <c r="G4" s="125" t="s">
        <v>187</v>
      </c>
      <c r="H4" s="125" t="s">
        <v>158</v>
      </c>
      <c r="I4" s="133" t="s">
        <v>3</v>
      </c>
    </row>
    <row r="5" spans="1:9" ht="106.5" customHeight="1" x14ac:dyDescent="0.25">
      <c r="A5" s="135"/>
      <c r="B5" s="135"/>
      <c r="C5" s="124"/>
      <c r="D5" s="124"/>
      <c r="E5" s="54">
        <v>1</v>
      </c>
      <c r="F5" s="54">
        <v>0</v>
      </c>
      <c r="G5" s="126"/>
      <c r="H5" s="126"/>
      <c r="I5" s="134"/>
    </row>
    <row r="6" spans="1:9" ht="75" x14ac:dyDescent="0.25">
      <c r="A6" s="55">
        <v>1</v>
      </c>
      <c r="B6" s="13" t="s">
        <v>25</v>
      </c>
      <c r="C6" s="13" t="s">
        <v>180</v>
      </c>
      <c r="D6" s="15" t="s">
        <v>181</v>
      </c>
      <c r="E6" s="14" t="s">
        <v>210</v>
      </c>
      <c r="F6" s="14" t="s">
        <v>159</v>
      </c>
      <c r="G6" s="56">
        <v>1</v>
      </c>
      <c r="H6" s="57" t="s">
        <v>325</v>
      </c>
      <c r="I6" s="58"/>
    </row>
    <row r="7" spans="1:9" ht="75" x14ac:dyDescent="0.25">
      <c r="A7" s="55">
        <v>2</v>
      </c>
      <c r="B7" s="13" t="s">
        <v>177</v>
      </c>
      <c r="C7" s="13" t="s">
        <v>178</v>
      </c>
      <c r="D7" s="15" t="s">
        <v>179</v>
      </c>
      <c r="E7" s="14" t="s">
        <v>160</v>
      </c>
      <c r="F7" s="14" t="s">
        <v>161</v>
      </c>
      <c r="G7" s="56">
        <v>1</v>
      </c>
      <c r="H7" s="57" t="s">
        <v>326</v>
      </c>
      <c r="I7" s="58"/>
    </row>
    <row r="8" spans="1:9" ht="150" x14ac:dyDescent="0.25">
      <c r="A8" s="55">
        <v>3</v>
      </c>
      <c r="B8" s="13" t="s">
        <v>17</v>
      </c>
      <c r="C8" s="14" t="s">
        <v>182</v>
      </c>
      <c r="D8" s="14" t="s">
        <v>183</v>
      </c>
      <c r="E8" s="14" t="s">
        <v>162</v>
      </c>
      <c r="F8" s="14" t="s">
        <v>163</v>
      </c>
      <c r="G8" s="56">
        <v>1</v>
      </c>
      <c r="H8" s="57" t="s">
        <v>327</v>
      </c>
      <c r="I8" s="58"/>
    </row>
    <row r="9" spans="1:9" ht="346.5" x14ac:dyDescent="0.25">
      <c r="A9" s="55">
        <v>4</v>
      </c>
      <c r="B9" s="13" t="s">
        <v>215</v>
      </c>
      <c r="C9" s="14" t="s">
        <v>184</v>
      </c>
      <c r="D9" s="15" t="s">
        <v>185</v>
      </c>
      <c r="E9" s="14" t="s">
        <v>164</v>
      </c>
      <c r="F9" s="14" t="s">
        <v>165</v>
      </c>
      <c r="G9" s="56">
        <v>0</v>
      </c>
      <c r="H9" s="57" t="s">
        <v>328</v>
      </c>
      <c r="I9" s="162" t="s">
        <v>337</v>
      </c>
    </row>
    <row r="10" spans="1:9" ht="63" x14ac:dyDescent="0.25">
      <c r="A10" s="55">
        <v>5</v>
      </c>
      <c r="B10" s="13" t="s">
        <v>27</v>
      </c>
      <c r="C10" s="15" t="s">
        <v>188</v>
      </c>
      <c r="D10" s="15" t="s">
        <v>189</v>
      </c>
      <c r="E10" s="14" t="s">
        <v>186</v>
      </c>
      <c r="F10" s="14" t="s">
        <v>209</v>
      </c>
      <c r="G10" s="56">
        <v>1</v>
      </c>
      <c r="H10" s="57" t="s">
        <v>329</v>
      </c>
      <c r="I10" s="58"/>
    </row>
    <row r="11" spans="1:9" ht="105" x14ac:dyDescent="0.25">
      <c r="A11" s="55">
        <v>6</v>
      </c>
      <c r="B11" s="13" t="s">
        <v>28</v>
      </c>
      <c r="C11" s="15" t="s">
        <v>190</v>
      </c>
      <c r="D11" s="15" t="s">
        <v>191</v>
      </c>
      <c r="E11" s="14" t="s">
        <v>211</v>
      </c>
      <c r="F11" s="14" t="s">
        <v>166</v>
      </c>
      <c r="G11" s="56">
        <v>1</v>
      </c>
      <c r="H11" s="161" t="s">
        <v>330</v>
      </c>
      <c r="I11" s="57" t="s">
        <v>338</v>
      </c>
    </row>
    <row r="12" spans="1:9" ht="189" x14ac:dyDescent="0.25">
      <c r="A12" s="55">
        <v>7</v>
      </c>
      <c r="B12" s="13" t="s">
        <v>46</v>
      </c>
      <c r="C12" s="14" t="s">
        <v>18</v>
      </c>
      <c r="D12" s="14" t="s">
        <v>19</v>
      </c>
      <c r="E12" s="14" t="s">
        <v>167</v>
      </c>
      <c r="F12" s="14" t="s">
        <v>168</v>
      </c>
      <c r="G12" s="56">
        <v>0</v>
      </c>
      <c r="H12" s="57" t="s">
        <v>331</v>
      </c>
      <c r="I12" s="58" t="s">
        <v>339</v>
      </c>
    </row>
    <row r="13" spans="1:9" ht="94.5" x14ac:dyDescent="0.25">
      <c r="A13" s="55">
        <v>8</v>
      </c>
      <c r="B13" s="13" t="s">
        <v>29</v>
      </c>
      <c r="C13" s="15" t="s">
        <v>20</v>
      </c>
      <c r="D13" s="15" t="s">
        <v>21</v>
      </c>
      <c r="E13" s="14" t="s">
        <v>169</v>
      </c>
      <c r="F13" s="14" t="s">
        <v>170</v>
      </c>
      <c r="G13" s="56">
        <v>1</v>
      </c>
      <c r="H13" s="57" t="s">
        <v>332</v>
      </c>
      <c r="I13" s="58"/>
    </row>
    <row r="14" spans="1:9" ht="63" x14ac:dyDescent="0.25">
      <c r="A14" s="55">
        <v>9</v>
      </c>
      <c r="B14" s="13" t="s">
        <v>30</v>
      </c>
      <c r="C14" s="15" t="s">
        <v>22</v>
      </c>
      <c r="D14" s="15" t="s">
        <v>23</v>
      </c>
      <c r="E14" s="14" t="s">
        <v>171</v>
      </c>
      <c r="F14" s="14" t="s">
        <v>172</v>
      </c>
      <c r="G14" s="56">
        <v>1</v>
      </c>
      <c r="H14" s="57" t="s">
        <v>333</v>
      </c>
      <c r="I14" s="58"/>
    </row>
    <row r="15" spans="1:9" ht="90" x14ac:dyDescent="0.25">
      <c r="A15" s="55">
        <v>10</v>
      </c>
      <c r="B15" s="13" t="s">
        <v>174</v>
      </c>
      <c r="C15" s="15" t="s">
        <v>175</v>
      </c>
      <c r="D15" s="14" t="s">
        <v>176</v>
      </c>
      <c r="E15" s="14" t="s">
        <v>214</v>
      </c>
      <c r="F15" s="14" t="s">
        <v>173</v>
      </c>
      <c r="G15" s="56">
        <v>1</v>
      </c>
      <c r="H15" s="57" t="s">
        <v>334</v>
      </c>
      <c r="I15" s="58"/>
    </row>
    <row r="16" spans="1:9" ht="120" x14ac:dyDescent="0.25">
      <c r="A16" s="55">
        <v>11</v>
      </c>
      <c r="B16" s="13" t="s">
        <v>284</v>
      </c>
      <c r="C16" s="15" t="s">
        <v>285</v>
      </c>
      <c r="D16" s="14" t="s">
        <v>185</v>
      </c>
      <c r="E16" s="14" t="s">
        <v>286</v>
      </c>
      <c r="F16" s="14" t="s">
        <v>287</v>
      </c>
      <c r="G16" s="56">
        <v>1</v>
      </c>
      <c r="H16" s="57" t="s">
        <v>335</v>
      </c>
      <c r="I16" s="58"/>
    </row>
    <row r="17" spans="1:9" ht="92.25" customHeight="1" x14ac:dyDescent="0.25">
      <c r="A17" s="59">
        <v>12</v>
      </c>
      <c r="B17" s="60" t="s">
        <v>192</v>
      </c>
      <c r="C17" s="60" t="s">
        <v>216</v>
      </c>
      <c r="D17" s="60" t="s">
        <v>212</v>
      </c>
      <c r="E17" s="46" t="s">
        <v>213</v>
      </c>
      <c r="F17" s="60" t="s">
        <v>193</v>
      </c>
      <c r="G17" s="56">
        <v>1</v>
      </c>
      <c r="H17" s="61" t="s">
        <v>336</v>
      </c>
      <c r="I17" s="62"/>
    </row>
    <row r="18" spans="1:9" ht="22.5" customHeight="1" x14ac:dyDescent="0.3">
      <c r="A18" s="119" t="s">
        <v>24</v>
      </c>
      <c r="B18" s="120"/>
      <c r="C18" s="63"/>
      <c r="D18" s="63"/>
      <c r="E18" s="63"/>
      <c r="F18" s="63"/>
      <c r="G18" s="64">
        <f>G17+G16+G15+G14+G13+G12+G11+G10+G9+G8+G7+G6</f>
        <v>10</v>
      </c>
      <c r="H18" s="63"/>
      <c r="I18" s="63"/>
    </row>
  </sheetData>
  <sheetProtection formatCells="0" formatColumns="0" formatRows="0" selectLockedCells="1"/>
  <mergeCells count="14">
    <mergeCell ref="A18:B18"/>
    <mergeCell ref="A1:I1"/>
    <mergeCell ref="E4:F4"/>
    <mergeCell ref="D4:D5"/>
    <mergeCell ref="H4:H5"/>
    <mergeCell ref="G4:G5"/>
    <mergeCell ref="A2:C2"/>
    <mergeCell ref="D2:E2"/>
    <mergeCell ref="F2:I2"/>
    <mergeCell ref="A3:I3"/>
    <mergeCell ref="I4:I5"/>
    <mergeCell ref="A4:A5"/>
    <mergeCell ref="B4:B5"/>
    <mergeCell ref="C4:C5"/>
  </mergeCells>
  <pageMargins left="0.51181102362204722" right="0.31496062992125984" top="0.35433070866141736" bottom="0.31496062992125984"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Normal="100" zoomScaleSheetLayoutView="100" workbookViewId="0">
      <selection activeCell="F20" sqref="F20"/>
    </sheetView>
  </sheetViews>
  <sheetFormatPr defaultRowHeight="15" x14ac:dyDescent="0.25"/>
  <cols>
    <col min="1" max="1" width="7.5703125" customWidth="1"/>
    <col min="2" max="2" width="23.85546875" customWidth="1"/>
    <col min="3" max="3" width="16.42578125" customWidth="1"/>
    <col min="4" max="4" width="14.5703125" customWidth="1"/>
    <col min="5" max="6" width="12.28515625" customWidth="1"/>
    <col min="7" max="7" width="15.140625" customWidth="1"/>
    <col min="8" max="8" width="11.5703125" customWidth="1"/>
  </cols>
  <sheetData>
    <row r="1" spans="1:17" ht="30.75" customHeight="1" x14ac:dyDescent="0.35">
      <c r="A1" s="140" t="s">
        <v>230</v>
      </c>
      <c r="B1" s="140"/>
      <c r="C1" s="140"/>
      <c r="D1" s="141" t="s">
        <v>234</v>
      </c>
      <c r="E1" s="141"/>
      <c r="F1" s="141"/>
      <c r="G1" s="141"/>
      <c r="H1" s="141"/>
      <c r="I1" s="17"/>
      <c r="J1" s="17"/>
      <c r="K1" s="17"/>
      <c r="L1" s="17"/>
      <c r="M1" s="17"/>
      <c r="N1" s="17"/>
      <c r="O1" s="17"/>
      <c r="P1" s="17"/>
      <c r="Q1" s="17"/>
    </row>
    <row r="2" spans="1:17" ht="15" customHeight="1" x14ac:dyDescent="0.3">
      <c r="A2" s="139" t="s">
        <v>81</v>
      </c>
      <c r="B2" s="139"/>
      <c r="C2" s="139"/>
      <c r="D2" s="139"/>
      <c r="E2" s="139"/>
      <c r="F2" s="139"/>
      <c r="G2" s="139"/>
      <c r="H2" s="139"/>
    </row>
    <row r="3" spans="1:17" ht="28.9" x14ac:dyDescent="0.3">
      <c r="A3" s="3" t="s">
        <v>236</v>
      </c>
      <c r="B3" s="3" t="s">
        <v>68</v>
      </c>
      <c r="C3" s="3" t="s">
        <v>74</v>
      </c>
      <c r="D3" s="3" t="s">
        <v>69</v>
      </c>
      <c r="E3" s="3" t="s">
        <v>75</v>
      </c>
      <c r="F3" s="146" t="s">
        <v>76</v>
      </c>
      <c r="G3" s="147"/>
      <c r="H3" s="148"/>
    </row>
    <row r="4" spans="1:17" ht="15.6" x14ac:dyDescent="0.3">
      <c r="A4" s="142" t="s">
        <v>73</v>
      </c>
      <c r="B4" s="142"/>
      <c r="C4" s="3"/>
      <c r="D4" s="3"/>
      <c r="E4" s="3"/>
      <c r="F4" s="146"/>
      <c r="G4" s="147"/>
      <c r="H4" s="148"/>
    </row>
    <row r="5" spans="1:17" ht="15" customHeight="1" x14ac:dyDescent="0.3">
      <c r="A5" s="3">
        <v>1</v>
      </c>
      <c r="B5" s="4" t="s">
        <v>31</v>
      </c>
      <c r="C5" s="3">
        <v>12</v>
      </c>
      <c r="D5" s="3">
        <v>10</v>
      </c>
      <c r="E5" s="3">
        <v>7</v>
      </c>
      <c r="F5" s="146">
        <v>70</v>
      </c>
      <c r="G5" s="147"/>
      <c r="H5" s="148"/>
    </row>
    <row r="6" spans="1:17" ht="14.45" x14ac:dyDescent="0.3">
      <c r="A6" s="3">
        <v>2</v>
      </c>
      <c r="B6" s="4" t="s">
        <v>67</v>
      </c>
      <c r="C6" s="3">
        <v>12</v>
      </c>
      <c r="D6" s="3">
        <v>12</v>
      </c>
      <c r="E6" s="3">
        <v>8</v>
      </c>
      <c r="F6" s="146">
        <v>66.7</v>
      </c>
      <c r="G6" s="147"/>
      <c r="H6" s="148"/>
    </row>
    <row r="7" spans="1:17" ht="15" customHeight="1" x14ac:dyDescent="0.3">
      <c r="A7" s="139" t="s">
        <v>233</v>
      </c>
      <c r="B7" s="139"/>
      <c r="C7" s="139"/>
      <c r="D7" s="139"/>
      <c r="E7" s="139"/>
      <c r="F7" s="139"/>
      <c r="G7" s="139"/>
      <c r="H7" s="139"/>
    </row>
    <row r="8" spans="1:17" ht="31.5" customHeight="1" x14ac:dyDescent="0.3">
      <c r="A8" s="3" t="s">
        <v>236</v>
      </c>
      <c r="B8" s="3" t="s">
        <v>68</v>
      </c>
      <c r="C8" s="3" t="s">
        <v>69</v>
      </c>
      <c r="D8" s="3" t="s">
        <v>91</v>
      </c>
      <c r="E8" s="3" t="s">
        <v>92</v>
      </c>
      <c r="F8" s="146" t="s">
        <v>3</v>
      </c>
      <c r="G8" s="147"/>
      <c r="H8" s="148"/>
    </row>
    <row r="9" spans="1:17" ht="14.45" x14ac:dyDescent="0.3">
      <c r="A9" s="3">
        <v>1</v>
      </c>
      <c r="B9" s="4" t="s">
        <v>31</v>
      </c>
      <c r="C9" s="3">
        <v>10</v>
      </c>
      <c r="D9" s="3">
        <f>'Org. Capacity'!C15</f>
        <v>10</v>
      </c>
      <c r="E9" s="6">
        <f>D9/C9*100</f>
        <v>100</v>
      </c>
      <c r="F9" s="143"/>
      <c r="G9" s="144"/>
      <c r="H9" s="145"/>
    </row>
    <row r="10" spans="1:17" ht="14.45" x14ac:dyDescent="0.3">
      <c r="A10" s="3">
        <v>2</v>
      </c>
      <c r="B10" s="4" t="s">
        <v>67</v>
      </c>
      <c r="C10" s="3">
        <f>C6</f>
        <v>12</v>
      </c>
      <c r="D10" s="3">
        <f>'Finance '!G18</f>
        <v>10</v>
      </c>
      <c r="E10" s="6">
        <f>D10/C10*100</f>
        <v>83.333333333333343</v>
      </c>
      <c r="F10" s="143"/>
      <c r="G10" s="144"/>
      <c r="H10" s="145"/>
    </row>
    <row r="12" spans="1:17" ht="15" customHeight="1" x14ac:dyDescent="0.3">
      <c r="A12" s="139" t="s">
        <v>232</v>
      </c>
      <c r="B12" s="139"/>
      <c r="C12" s="139"/>
      <c r="D12" s="139"/>
      <c r="E12" s="139"/>
      <c r="F12" s="139"/>
      <c r="G12" s="139"/>
      <c r="H12" s="139"/>
    </row>
    <row r="13" spans="1:17" ht="14.45" x14ac:dyDescent="0.3">
      <c r="A13" s="138" t="s">
        <v>94</v>
      </c>
      <c r="B13" s="138"/>
      <c r="C13" s="138"/>
      <c r="D13" s="138"/>
      <c r="E13" s="138"/>
      <c r="F13" s="138"/>
      <c r="G13" s="138"/>
      <c r="H13" s="138"/>
    </row>
    <row r="14" spans="1:17" ht="43.15" x14ac:dyDescent="0.3">
      <c r="A14" s="39" t="s">
        <v>235</v>
      </c>
      <c r="B14" s="39" t="s">
        <v>68</v>
      </c>
      <c r="C14" s="39" t="s">
        <v>70</v>
      </c>
      <c r="D14" s="39" t="s">
        <v>69</v>
      </c>
      <c r="E14" s="39" t="s">
        <v>78</v>
      </c>
      <c r="F14" s="39" t="s">
        <v>265</v>
      </c>
      <c r="G14" s="39" t="s">
        <v>93</v>
      </c>
      <c r="H14" s="39" t="s">
        <v>79</v>
      </c>
    </row>
    <row r="15" spans="1:17" ht="14.45" x14ac:dyDescent="0.3">
      <c r="A15" s="2">
        <v>1</v>
      </c>
      <c r="B15" s="2" t="s">
        <v>90</v>
      </c>
      <c r="C15" s="2">
        <v>16</v>
      </c>
      <c r="D15" s="2">
        <f>C15*3</f>
        <v>48</v>
      </c>
      <c r="E15" s="2">
        <f>D15*80/100</f>
        <v>38.4</v>
      </c>
      <c r="F15" s="2">
        <f>'Programme delivery'!J37</f>
        <v>40</v>
      </c>
      <c r="G15" s="2">
        <f>F15*80%</f>
        <v>32</v>
      </c>
      <c r="H15" s="5">
        <f>+(G15/E15)*100</f>
        <v>83.333333333333343</v>
      </c>
    </row>
    <row r="16" spans="1:17" ht="14.45" x14ac:dyDescent="0.3">
      <c r="A16" s="2">
        <v>2</v>
      </c>
      <c r="B16" s="2" t="s">
        <v>85</v>
      </c>
      <c r="C16" s="2">
        <v>7</v>
      </c>
      <c r="D16" s="2">
        <f>C16*3</f>
        <v>21</v>
      </c>
      <c r="E16" s="2">
        <f>D16*50/100</f>
        <v>10.5</v>
      </c>
      <c r="F16" s="2">
        <f>'Programme delivery'!J38</f>
        <v>17</v>
      </c>
      <c r="G16" s="2">
        <f>F16*50%</f>
        <v>8.5</v>
      </c>
      <c r="H16" s="5">
        <f>+(G16/E16)*100</f>
        <v>80.952380952380949</v>
      </c>
    </row>
    <row r="17" spans="1:8" ht="14.45" x14ac:dyDescent="0.3">
      <c r="A17" s="2" t="s">
        <v>80</v>
      </c>
      <c r="B17" s="2"/>
      <c r="C17" s="2">
        <f>SUM(C15:C16)</f>
        <v>23</v>
      </c>
      <c r="D17" s="2">
        <f>SUM(D15:D16)</f>
        <v>69</v>
      </c>
      <c r="E17" s="2">
        <f>SUM(E15:E16)</f>
        <v>48.9</v>
      </c>
      <c r="F17" s="2">
        <f>F15+F16</f>
        <v>57</v>
      </c>
      <c r="G17" s="2">
        <f>SUM(G15:G16)</f>
        <v>40.5</v>
      </c>
      <c r="H17" s="5">
        <f>+(G17/E17)*100</f>
        <v>82.822085889570545</v>
      </c>
    </row>
    <row r="18" spans="1:8" ht="14.45" x14ac:dyDescent="0.3">
      <c r="A18" s="136" t="s">
        <v>340</v>
      </c>
      <c r="B18" s="136"/>
      <c r="C18" s="136"/>
      <c r="D18" s="137"/>
      <c r="E18" s="137"/>
      <c r="F18" s="137"/>
      <c r="G18" s="137"/>
      <c r="H18" s="137"/>
    </row>
  </sheetData>
  <sheetProtection formatCells="0" formatColumns="0" formatRows="0" selectLockedCells="1"/>
  <mergeCells count="16">
    <mergeCell ref="A18:C18"/>
    <mergeCell ref="D18:H18"/>
    <mergeCell ref="A13:H13"/>
    <mergeCell ref="A12:H12"/>
    <mergeCell ref="A1:C1"/>
    <mergeCell ref="D1:H1"/>
    <mergeCell ref="A2:H2"/>
    <mergeCell ref="A7:H7"/>
    <mergeCell ref="A4:B4"/>
    <mergeCell ref="F9:H9"/>
    <mergeCell ref="F10:H10"/>
    <mergeCell ref="F8:H8"/>
    <mergeCell ref="F3:H3"/>
    <mergeCell ref="F5:H5"/>
    <mergeCell ref="F6:H6"/>
    <mergeCell ref="F4:H4"/>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Programme delivery</vt:lpstr>
      <vt:lpstr>Org. Capacity</vt:lpstr>
      <vt:lpstr>Finance </vt:lpstr>
      <vt:lpstr>Scoring sheet</vt:lpstr>
      <vt:lpstr>'Finance '!Print_Area</vt:lpstr>
      <vt:lpstr>'Org. Capacity'!Print_Area</vt:lpstr>
      <vt:lpstr>'Scoring sheet'!Print_Area</vt:lpstr>
      <vt:lpstr>'Programme delivery'!Print_Titles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2023-03-01T13:54:01Z</dcterms:modified>
</cp:coreProperties>
</file>